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9440" windowHeight="8565" firstSheet="1" activeTab="3"/>
  </bookViews>
  <sheets>
    <sheet name="101-彙整" sheetId="6" r:id="rId1"/>
    <sheet name="102-彙整" sheetId="7" r:id="rId2"/>
    <sheet name="103-全校彙整" sheetId="4" r:id="rId3"/>
    <sheet name="104-全校彙整" sheetId="5" r:id="rId4"/>
  </sheets>
  <definedNames>
    <definedName name="_xlnm._FilterDatabase" localSheetId="3" hidden="1">'104-全校彙整'!$A$1:$AA$117</definedName>
    <definedName name="_xlnm.Print_Area" localSheetId="3">'104-全校彙整'!$B$1:$Z$116</definedName>
    <definedName name="_xlnm.Print_Titles" localSheetId="0">'101-彙整'!$1:$1</definedName>
    <definedName name="_xlnm.Print_Titles" localSheetId="1">'102-彙整'!$A:$B,'102-彙整'!$1:$1</definedName>
    <definedName name="_xlnm.Print_Titles" localSheetId="3">'104-全校彙整'!$B:$D,'104-全校彙整'!$1:$1</definedName>
  </definedNames>
  <calcPr calcId="145621"/>
</workbook>
</file>

<file path=xl/calcChain.xml><?xml version="1.0" encoding="utf-8"?>
<calcChain xmlns="http://schemas.openxmlformats.org/spreadsheetml/2006/main">
  <c r="V119" i="7" l="1"/>
  <c r="T119" i="7"/>
  <c r="S119" i="7"/>
  <c r="R119" i="7"/>
  <c r="Q119" i="7"/>
  <c r="P119" i="7"/>
  <c r="N119" i="7"/>
  <c r="M119" i="7"/>
  <c r="L119" i="7"/>
  <c r="K119" i="7"/>
  <c r="J119" i="7"/>
  <c r="I119" i="7"/>
  <c r="H119" i="7"/>
  <c r="G119" i="7"/>
  <c r="F119" i="7"/>
  <c r="E119" i="7"/>
  <c r="D119" i="7"/>
  <c r="V118" i="7"/>
  <c r="T118" i="7"/>
  <c r="S118" i="7"/>
  <c r="R118" i="7"/>
  <c r="Q118" i="7"/>
  <c r="P118" i="7"/>
  <c r="N118" i="7"/>
  <c r="M118" i="7"/>
  <c r="L118" i="7"/>
  <c r="K118" i="7"/>
  <c r="J118" i="7"/>
  <c r="I118" i="7"/>
  <c r="H118" i="7"/>
  <c r="G118" i="7"/>
  <c r="F118" i="7"/>
  <c r="E118" i="7"/>
  <c r="D118" i="7"/>
  <c r="T117" i="7"/>
  <c r="S117" i="7"/>
  <c r="R117" i="7"/>
  <c r="Q117" i="7"/>
  <c r="P117" i="7"/>
  <c r="N117" i="7"/>
  <c r="M117" i="7"/>
  <c r="L117" i="7"/>
  <c r="K117" i="7"/>
  <c r="J117" i="7"/>
  <c r="I117" i="7"/>
  <c r="H117" i="7"/>
  <c r="G117" i="7"/>
  <c r="F117" i="7"/>
  <c r="E117" i="7"/>
  <c r="D117" i="7"/>
  <c r="T116" i="7"/>
  <c r="S116" i="7"/>
  <c r="R116" i="7"/>
  <c r="Q116" i="7"/>
  <c r="P116" i="7"/>
  <c r="N116" i="7"/>
  <c r="M116" i="7"/>
  <c r="L116" i="7"/>
  <c r="K116" i="7"/>
  <c r="J116" i="7"/>
  <c r="H116" i="7"/>
  <c r="G116" i="7"/>
  <c r="F116" i="7"/>
  <c r="E116" i="7"/>
  <c r="D116" i="7"/>
  <c r="U115" i="7"/>
  <c r="W115" i="7" s="1"/>
  <c r="O115" i="7"/>
  <c r="U114" i="7"/>
  <c r="O114" i="7"/>
  <c r="W114" i="7" s="1"/>
  <c r="W113" i="7"/>
  <c r="V113" i="7"/>
  <c r="U113" i="7"/>
  <c r="O113" i="7"/>
  <c r="U112" i="7"/>
  <c r="O112" i="7"/>
  <c r="W112" i="7" s="1"/>
  <c r="U111" i="7"/>
  <c r="O111" i="7"/>
  <c r="W111" i="7" s="1"/>
  <c r="W110" i="7"/>
  <c r="U110" i="7"/>
  <c r="O110" i="7"/>
  <c r="U109" i="7"/>
  <c r="O109" i="7"/>
  <c r="W109" i="7" s="1"/>
  <c r="W108" i="7"/>
  <c r="U108" i="7"/>
  <c r="O108" i="7"/>
  <c r="U107" i="7"/>
  <c r="O107" i="7"/>
  <c r="W107" i="7" s="1"/>
  <c r="U106" i="7"/>
  <c r="W106" i="7" s="1"/>
  <c r="O106" i="7"/>
  <c r="W105" i="7"/>
  <c r="U105" i="7"/>
  <c r="O105" i="7"/>
  <c r="U104" i="7"/>
  <c r="O104" i="7"/>
  <c r="V104" i="7" s="1"/>
  <c r="U103" i="7"/>
  <c r="W103" i="7" s="1"/>
  <c r="O103" i="7"/>
  <c r="U102" i="7"/>
  <c r="O102" i="7"/>
  <c r="W102" i="7" s="1"/>
  <c r="V101" i="7"/>
  <c r="U101" i="7"/>
  <c r="O101" i="7"/>
  <c r="W101" i="7" s="1"/>
  <c r="U100" i="7"/>
  <c r="O100" i="7"/>
  <c r="W100" i="7" s="1"/>
  <c r="U99" i="7"/>
  <c r="O99" i="7"/>
  <c r="W99" i="7" s="1"/>
  <c r="W98" i="7"/>
  <c r="U98" i="7"/>
  <c r="O98" i="7"/>
  <c r="U97" i="7"/>
  <c r="O97" i="7"/>
  <c r="W97" i="7" s="1"/>
  <c r="W96" i="7"/>
  <c r="U96" i="7"/>
  <c r="O96" i="7"/>
  <c r="U95" i="7"/>
  <c r="O95" i="7"/>
  <c r="W95" i="7" s="1"/>
  <c r="U94" i="7"/>
  <c r="W94" i="7" s="1"/>
  <c r="O94" i="7"/>
  <c r="W93" i="7"/>
  <c r="U93" i="7"/>
  <c r="O93" i="7"/>
  <c r="U92" i="7"/>
  <c r="O92" i="7"/>
  <c r="V92" i="7" s="1"/>
  <c r="U91" i="7"/>
  <c r="W91" i="7" s="1"/>
  <c r="O91" i="7"/>
  <c r="U90" i="7"/>
  <c r="O90" i="7"/>
  <c r="W90" i="7" s="1"/>
  <c r="V89" i="7"/>
  <c r="U89" i="7"/>
  <c r="O89" i="7"/>
  <c r="W89" i="7" s="1"/>
  <c r="U88" i="7"/>
  <c r="O88" i="7"/>
  <c r="W88" i="7" s="1"/>
  <c r="U87" i="7"/>
  <c r="O87" i="7"/>
  <c r="W87" i="7" s="1"/>
  <c r="W86" i="7"/>
  <c r="U86" i="7"/>
  <c r="O86" i="7"/>
  <c r="U85" i="7"/>
  <c r="O85" i="7"/>
  <c r="W85" i="7" s="1"/>
  <c r="W84" i="7"/>
  <c r="U84" i="7"/>
  <c r="O84" i="7"/>
  <c r="U83" i="7"/>
  <c r="O83" i="7"/>
  <c r="W83" i="7" s="1"/>
  <c r="U82" i="7"/>
  <c r="W82" i="7" s="1"/>
  <c r="O82" i="7"/>
  <c r="W81" i="7"/>
  <c r="U81" i="7"/>
  <c r="O81" i="7"/>
  <c r="U80" i="7"/>
  <c r="O80" i="7"/>
  <c r="V80" i="7" s="1"/>
  <c r="U79" i="7"/>
  <c r="W79" i="7" s="1"/>
  <c r="O79" i="7"/>
  <c r="U78" i="7"/>
  <c r="O78" i="7"/>
  <c r="W78" i="7" s="1"/>
  <c r="V77" i="7"/>
  <c r="U77" i="7"/>
  <c r="O77" i="7"/>
  <c r="W77" i="7" s="1"/>
  <c r="U76" i="7"/>
  <c r="O76" i="7"/>
  <c r="W76" i="7" s="1"/>
  <c r="U75" i="7"/>
  <c r="O75" i="7"/>
  <c r="W75" i="7" s="1"/>
  <c r="W74" i="7"/>
  <c r="U74" i="7"/>
  <c r="O74" i="7"/>
  <c r="U73" i="7"/>
  <c r="O73" i="7"/>
  <c r="W73" i="7" s="1"/>
  <c r="W72" i="7"/>
  <c r="U72" i="7"/>
  <c r="O72" i="7"/>
  <c r="U71" i="7"/>
  <c r="O71" i="7"/>
  <c r="W71" i="7" s="1"/>
  <c r="U70" i="7"/>
  <c r="W70" i="7" s="1"/>
  <c r="O70" i="7"/>
  <c r="W69" i="7"/>
  <c r="U69" i="7"/>
  <c r="O69" i="7"/>
  <c r="U68" i="7"/>
  <c r="O68" i="7"/>
  <c r="W68" i="7" s="1"/>
  <c r="U67" i="7"/>
  <c r="W67" i="7" s="1"/>
  <c r="O67" i="7"/>
  <c r="U66" i="7"/>
  <c r="O66" i="7"/>
  <c r="W66" i="7" s="1"/>
  <c r="V65" i="7"/>
  <c r="U65" i="7"/>
  <c r="O65" i="7"/>
  <c r="W65" i="7" s="1"/>
  <c r="U64" i="7"/>
  <c r="O64" i="7"/>
  <c r="W64" i="7" s="1"/>
  <c r="U63" i="7"/>
  <c r="O63" i="7"/>
  <c r="W63" i="7" s="1"/>
  <c r="W62" i="7"/>
  <c r="U62" i="7"/>
  <c r="O62" i="7"/>
  <c r="U61" i="7"/>
  <c r="O61" i="7"/>
  <c r="W61" i="7" s="1"/>
  <c r="W60" i="7"/>
  <c r="U60" i="7"/>
  <c r="O60" i="7"/>
  <c r="U59" i="7"/>
  <c r="O59" i="7"/>
  <c r="W59" i="7" s="1"/>
  <c r="U58" i="7"/>
  <c r="W58" i="7" s="1"/>
  <c r="O58" i="7"/>
  <c r="W57" i="7"/>
  <c r="U57" i="7"/>
  <c r="O57" i="7"/>
  <c r="U56" i="7"/>
  <c r="O56" i="7"/>
  <c r="V56" i="7" s="1"/>
  <c r="U55" i="7"/>
  <c r="W55" i="7" s="1"/>
  <c r="O55" i="7"/>
  <c r="U54" i="7"/>
  <c r="O54" i="7"/>
  <c r="W54" i="7" s="1"/>
  <c r="V53" i="7"/>
  <c r="U53" i="7"/>
  <c r="O53" i="7"/>
  <c r="W53" i="7" s="1"/>
  <c r="U52" i="7"/>
  <c r="O52" i="7"/>
  <c r="W52" i="7" s="1"/>
  <c r="U51" i="7"/>
  <c r="O51" i="7"/>
  <c r="W51" i="7" s="1"/>
  <c r="W50" i="7"/>
  <c r="U50" i="7"/>
  <c r="O50" i="7"/>
  <c r="U49" i="7"/>
  <c r="O49" i="7"/>
  <c r="W49" i="7" s="1"/>
  <c r="W48" i="7"/>
  <c r="U48" i="7"/>
  <c r="O48" i="7"/>
  <c r="U47" i="7"/>
  <c r="O47" i="7"/>
  <c r="W47" i="7" s="1"/>
  <c r="U46" i="7"/>
  <c r="W46" i="7" s="1"/>
  <c r="O46" i="7"/>
  <c r="W45" i="7"/>
  <c r="U45" i="7"/>
  <c r="O45" i="7"/>
  <c r="U44" i="7"/>
  <c r="O44" i="7"/>
  <c r="W44" i="7" s="1"/>
  <c r="U43" i="7"/>
  <c r="W43" i="7" s="1"/>
  <c r="O43" i="7"/>
  <c r="U42" i="7"/>
  <c r="O42" i="7"/>
  <c r="W42" i="7" s="1"/>
  <c r="V41" i="7"/>
  <c r="U41" i="7"/>
  <c r="O41" i="7"/>
  <c r="W41" i="7" s="1"/>
  <c r="U40" i="7"/>
  <c r="O40" i="7"/>
  <c r="W40" i="7" s="1"/>
  <c r="U39" i="7"/>
  <c r="O39" i="7"/>
  <c r="W39" i="7" s="1"/>
  <c r="W38" i="7"/>
  <c r="U38" i="7"/>
  <c r="O38" i="7"/>
  <c r="U37" i="7"/>
  <c r="O37" i="7"/>
  <c r="W37" i="7" s="1"/>
  <c r="W36" i="7"/>
  <c r="U36" i="7"/>
  <c r="O36" i="7"/>
  <c r="U35" i="7"/>
  <c r="O35" i="7"/>
  <c r="W35" i="7" s="1"/>
  <c r="U34" i="7"/>
  <c r="W34" i="7" s="1"/>
  <c r="O34" i="7"/>
  <c r="W33" i="7"/>
  <c r="U33" i="7"/>
  <c r="O33" i="7"/>
  <c r="U32" i="7"/>
  <c r="O32" i="7"/>
  <c r="V32" i="7" s="1"/>
  <c r="U31" i="7"/>
  <c r="W31" i="7" s="1"/>
  <c r="O31" i="7"/>
  <c r="U30" i="7"/>
  <c r="O30" i="7"/>
  <c r="W30" i="7" s="1"/>
  <c r="V29" i="7"/>
  <c r="U29" i="7"/>
  <c r="O29" i="7"/>
  <c r="W29" i="7" s="1"/>
  <c r="U28" i="7"/>
  <c r="O28" i="7"/>
  <c r="W28" i="7" s="1"/>
  <c r="U27" i="7"/>
  <c r="O27" i="7"/>
  <c r="W27" i="7" s="1"/>
  <c r="W26" i="7"/>
  <c r="U26" i="7"/>
  <c r="O26" i="7"/>
  <c r="U25" i="7"/>
  <c r="O25" i="7"/>
  <c r="W25" i="7" s="1"/>
  <c r="W24" i="7"/>
  <c r="U24" i="7"/>
  <c r="O24" i="7"/>
  <c r="U23" i="7"/>
  <c r="O23" i="7"/>
  <c r="W23" i="7" s="1"/>
  <c r="U22" i="7"/>
  <c r="W22" i="7" s="1"/>
  <c r="O22" i="7"/>
  <c r="W21" i="7"/>
  <c r="U21" i="7"/>
  <c r="O21" i="7"/>
  <c r="U20" i="7"/>
  <c r="O20" i="7"/>
  <c r="V20" i="7" s="1"/>
  <c r="U19" i="7"/>
  <c r="W19" i="7" s="1"/>
  <c r="O19" i="7"/>
  <c r="U18" i="7"/>
  <c r="O18" i="7"/>
  <c r="W18" i="7" s="1"/>
  <c r="V17" i="7"/>
  <c r="U17" i="7"/>
  <c r="O17" i="7"/>
  <c r="W17" i="7" s="1"/>
  <c r="U16" i="7"/>
  <c r="O16" i="7"/>
  <c r="W16" i="7" s="1"/>
  <c r="U15" i="7"/>
  <c r="O15" i="7"/>
  <c r="W15" i="7" s="1"/>
  <c r="W14" i="7"/>
  <c r="U14" i="7"/>
  <c r="O14" i="7"/>
  <c r="U13" i="7"/>
  <c r="O13" i="7"/>
  <c r="W13" i="7" s="1"/>
  <c r="W12" i="7"/>
  <c r="U12" i="7"/>
  <c r="O12" i="7"/>
  <c r="U11" i="7"/>
  <c r="O11" i="7"/>
  <c r="W11" i="7" s="1"/>
  <c r="U10" i="7"/>
  <c r="W10" i="7" s="1"/>
  <c r="O10" i="7"/>
  <c r="W9" i="7"/>
  <c r="U9" i="7"/>
  <c r="O9" i="7"/>
  <c r="U8" i="7"/>
  <c r="O8" i="7"/>
  <c r="W8" i="7" s="1"/>
  <c r="U7" i="7"/>
  <c r="W7" i="7" s="1"/>
  <c r="O7" i="7"/>
  <c r="U6" i="7"/>
  <c r="O6" i="7"/>
  <c r="W6" i="7" s="1"/>
  <c r="V5" i="7"/>
  <c r="U5" i="7"/>
  <c r="O5" i="7"/>
  <c r="W5" i="7" s="1"/>
  <c r="U4" i="7"/>
  <c r="U119" i="7" s="1"/>
  <c r="O4" i="7"/>
  <c r="O119" i="7" s="1"/>
  <c r="U3" i="7"/>
  <c r="U118" i="7" s="1"/>
  <c r="O3" i="7"/>
  <c r="O118" i="7" s="1"/>
  <c r="W2" i="7"/>
  <c r="U2" i="7"/>
  <c r="U117" i="7" s="1"/>
  <c r="O2" i="7"/>
  <c r="O117" i="7" s="1"/>
  <c r="V2" i="7" l="1"/>
  <c r="V14" i="7"/>
  <c r="V26" i="7"/>
  <c r="V38" i="7"/>
  <c r="V50" i="7"/>
  <c r="V62" i="7"/>
  <c r="V74" i="7"/>
  <c r="V86" i="7"/>
  <c r="V98" i="7"/>
  <c r="V110" i="7"/>
  <c r="V8" i="7"/>
  <c r="V44" i="7"/>
  <c r="V68" i="7"/>
  <c r="O116" i="7"/>
  <c r="W20" i="7"/>
  <c r="W117" i="7" s="1"/>
  <c r="W32" i="7"/>
  <c r="W56" i="7"/>
  <c r="W80" i="7"/>
  <c r="W92" i="7"/>
  <c r="W104" i="7"/>
  <c r="U116" i="7"/>
  <c r="W3" i="7"/>
  <c r="W118" i="7" s="1"/>
  <c r="V11" i="7"/>
  <c r="V23" i="7"/>
  <c r="V35" i="7"/>
  <c r="V47" i="7"/>
  <c r="V59" i="7"/>
  <c r="V71" i="7"/>
  <c r="V83" i="7"/>
  <c r="V95" i="7"/>
  <c r="V107" i="7"/>
  <c r="W4" i="7"/>
  <c r="W119" i="7" s="1"/>
  <c r="V116" i="7" l="1"/>
  <c r="V117" i="7"/>
  <c r="O113" i="6" l="1"/>
  <c r="N113" i="6"/>
  <c r="M113" i="6"/>
  <c r="L113" i="6"/>
  <c r="J113" i="6"/>
  <c r="I113" i="6"/>
  <c r="H113" i="6"/>
  <c r="G113" i="6"/>
  <c r="F113" i="6"/>
  <c r="E113" i="6"/>
  <c r="D113" i="6"/>
  <c r="P112" i="6"/>
  <c r="K112" i="6"/>
  <c r="R112" i="6" s="1"/>
  <c r="P111" i="6"/>
  <c r="R111" i="6" s="1"/>
  <c r="K111" i="6"/>
  <c r="R110" i="6"/>
  <c r="P110" i="6"/>
  <c r="K110" i="6"/>
  <c r="Q110" i="6" s="1"/>
  <c r="P109" i="6"/>
  <c r="K109" i="6"/>
  <c r="R109" i="6" s="1"/>
  <c r="P108" i="6"/>
  <c r="R108" i="6" s="1"/>
  <c r="K108" i="6"/>
  <c r="P107" i="6"/>
  <c r="K107" i="6"/>
  <c r="Q107" i="6" s="1"/>
  <c r="R106" i="6"/>
  <c r="P106" i="6"/>
  <c r="K106" i="6"/>
  <c r="P105" i="6"/>
  <c r="K105" i="6"/>
  <c r="R105" i="6" s="1"/>
  <c r="P104" i="6"/>
  <c r="R104" i="6" s="1"/>
  <c r="K104" i="6"/>
  <c r="R103" i="6"/>
  <c r="P103" i="6"/>
  <c r="K103" i="6"/>
  <c r="P102" i="6"/>
  <c r="K102" i="6"/>
  <c r="Q101" i="6" s="1"/>
  <c r="R101" i="6"/>
  <c r="P101" i="6"/>
  <c r="K101" i="6"/>
  <c r="P100" i="6"/>
  <c r="K100" i="6"/>
  <c r="R100" i="6" s="1"/>
  <c r="P99" i="6"/>
  <c r="R99" i="6" s="1"/>
  <c r="K99" i="6"/>
  <c r="R98" i="6"/>
  <c r="P98" i="6"/>
  <c r="K98" i="6"/>
  <c r="Q98" i="6" s="1"/>
  <c r="P97" i="6"/>
  <c r="K97" i="6"/>
  <c r="R97" i="6" s="1"/>
  <c r="P96" i="6"/>
  <c r="R96" i="6" s="1"/>
  <c r="K96" i="6"/>
  <c r="P95" i="6"/>
  <c r="K95" i="6"/>
  <c r="R95" i="6" s="1"/>
  <c r="R94" i="6"/>
  <c r="P94" i="6"/>
  <c r="K94" i="6"/>
  <c r="P93" i="6"/>
  <c r="K93" i="6"/>
  <c r="R93" i="6" s="1"/>
  <c r="P92" i="6"/>
  <c r="Q92" i="6" s="1"/>
  <c r="K92" i="6"/>
  <c r="R91" i="6"/>
  <c r="P91" i="6"/>
  <c r="K91" i="6"/>
  <c r="P90" i="6"/>
  <c r="K90" i="6"/>
  <c r="Q89" i="6" s="1"/>
  <c r="R89" i="6"/>
  <c r="P89" i="6"/>
  <c r="K89" i="6"/>
  <c r="P88" i="6"/>
  <c r="K88" i="6"/>
  <c r="R88" i="6" s="1"/>
  <c r="P87" i="6"/>
  <c r="R87" i="6" s="1"/>
  <c r="K87" i="6"/>
  <c r="R86" i="6"/>
  <c r="P86" i="6"/>
  <c r="K86" i="6"/>
  <c r="Q86" i="6" s="1"/>
  <c r="P85" i="6"/>
  <c r="K85" i="6"/>
  <c r="R85" i="6" s="1"/>
  <c r="P84" i="6"/>
  <c r="R84" i="6" s="1"/>
  <c r="K84" i="6"/>
  <c r="P83" i="6"/>
  <c r="K83" i="6"/>
  <c r="Q83" i="6" s="1"/>
  <c r="R82" i="6"/>
  <c r="P82" i="6"/>
  <c r="K82" i="6"/>
  <c r="P81" i="6"/>
  <c r="K81" i="6"/>
  <c r="R81" i="6" s="1"/>
  <c r="P80" i="6"/>
  <c r="R80" i="6" s="1"/>
  <c r="K80" i="6"/>
  <c r="R79" i="6"/>
  <c r="P79" i="6"/>
  <c r="K79" i="6"/>
  <c r="P78" i="6"/>
  <c r="K78" i="6"/>
  <c r="Q77" i="6" s="1"/>
  <c r="R77" i="6"/>
  <c r="P77" i="6"/>
  <c r="K77" i="6"/>
  <c r="P76" i="6"/>
  <c r="K76" i="6"/>
  <c r="R76" i="6" s="1"/>
  <c r="P75" i="6"/>
  <c r="R75" i="6" s="1"/>
  <c r="K75" i="6"/>
  <c r="R74" i="6"/>
  <c r="P74" i="6"/>
  <c r="K74" i="6"/>
  <c r="Q74" i="6" s="1"/>
  <c r="P73" i="6"/>
  <c r="K73" i="6"/>
  <c r="R73" i="6" s="1"/>
  <c r="P72" i="6"/>
  <c r="R72" i="6" s="1"/>
  <c r="K72" i="6"/>
  <c r="P71" i="6"/>
  <c r="K71" i="6"/>
  <c r="Q71" i="6" s="1"/>
  <c r="R70" i="6"/>
  <c r="P70" i="6"/>
  <c r="K70" i="6"/>
  <c r="P69" i="6"/>
  <c r="K69" i="6"/>
  <c r="R69" i="6" s="1"/>
  <c r="P68" i="6"/>
  <c r="R68" i="6" s="1"/>
  <c r="K68" i="6"/>
  <c r="R67" i="6"/>
  <c r="P67" i="6"/>
  <c r="K67" i="6"/>
  <c r="P66" i="6"/>
  <c r="K66" i="6"/>
  <c r="Q65" i="6" s="1"/>
  <c r="R65" i="6"/>
  <c r="P65" i="6"/>
  <c r="K65" i="6"/>
  <c r="P64" i="6"/>
  <c r="K64" i="6"/>
  <c r="R64" i="6" s="1"/>
  <c r="P63" i="6"/>
  <c r="R63" i="6" s="1"/>
  <c r="K63" i="6"/>
  <c r="R62" i="6"/>
  <c r="P62" i="6"/>
  <c r="K62" i="6"/>
  <c r="Q62" i="6" s="1"/>
  <c r="P61" i="6"/>
  <c r="K61" i="6"/>
  <c r="R61" i="6" s="1"/>
  <c r="P60" i="6"/>
  <c r="R60" i="6" s="1"/>
  <c r="K60" i="6"/>
  <c r="P59" i="6"/>
  <c r="K59" i="6"/>
  <c r="Q59" i="6" s="1"/>
  <c r="R58" i="6"/>
  <c r="P58" i="6"/>
  <c r="K58" i="6"/>
  <c r="P57" i="6"/>
  <c r="K57" i="6"/>
  <c r="R57" i="6" s="1"/>
  <c r="P56" i="6"/>
  <c r="R56" i="6" s="1"/>
  <c r="K56" i="6"/>
  <c r="R55" i="6"/>
  <c r="P55" i="6"/>
  <c r="K55" i="6"/>
  <c r="P54" i="6"/>
  <c r="K54" i="6"/>
  <c r="Q53" i="6" s="1"/>
  <c r="R53" i="6"/>
  <c r="P53" i="6"/>
  <c r="K53" i="6"/>
  <c r="P52" i="6"/>
  <c r="K52" i="6"/>
  <c r="R52" i="6" s="1"/>
  <c r="P51" i="6"/>
  <c r="R51" i="6" s="1"/>
  <c r="K51" i="6"/>
  <c r="R50" i="6"/>
  <c r="P50" i="6"/>
  <c r="K50" i="6"/>
  <c r="Q50" i="6" s="1"/>
  <c r="P49" i="6"/>
  <c r="K49" i="6"/>
  <c r="R49" i="6" s="1"/>
  <c r="P48" i="6"/>
  <c r="R48" i="6" s="1"/>
  <c r="K48" i="6"/>
  <c r="P47" i="6"/>
  <c r="K47" i="6"/>
  <c r="Q47" i="6" s="1"/>
  <c r="R46" i="6"/>
  <c r="P46" i="6"/>
  <c r="K46" i="6"/>
  <c r="P45" i="6"/>
  <c r="K45" i="6"/>
  <c r="R45" i="6" s="1"/>
  <c r="P44" i="6"/>
  <c r="Q44" i="6" s="1"/>
  <c r="K44" i="6"/>
  <c r="R43" i="6"/>
  <c r="P43" i="6"/>
  <c r="K43" i="6"/>
  <c r="P42" i="6"/>
  <c r="K42" i="6"/>
  <c r="Q41" i="6" s="1"/>
  <c r="R41" i="6"/>
  <c r="P41" i="6"/>
  <c r="K41" i="6"/>
  <c r="P40" i="6"/>
  <c r="K40" i="6"/>
  <c r="R40" i="6" s="1"/>
  <c r="P39" i="6"/>
  <c r="R39" i="6" s="1"/>
  <c r="K39" i="6"/>
  <c r="R38" i="6"/>
  <c r="P38" i="6"/>
  <c r="K38" i="6"/>
  <c r="Q38" i="6" s="1"/>
  <c r="P37" i="6"/>
  <c r="K37" i="6"/>
  <c r="R37" i="6" s="1"/>
  <c r="P36" i="6"/>
  <c r="R36" i="6" s="1"/>
  <c r="K36" i="6"/>
  <c r="P35" i="6"/>
  <c r="K35" i="6"/>
  <c r="Q35" i="6" s="1"/>
  <c r="R34" i="6"/>
  <c r="P34" i="6"/>
  <c r="K34" i="6"/>
  <c r="P33" i="6"/>
  <c r="K33" i="6"/>
  <c r="R33" i="6" s="1"/>
  <c r="P32" i="6"/>
  <c r="R32" i="6" s="1"/>
  <c r="K32" i="6"/>
  <c r="R31" i="6"/>
  <c r="P31" i="6"/>
  <c r="K31" i="6"/>
  <c r="P30" i="6"/>
  <c r="K30" i="6"/>
  <c r="Q29" i="6" s="1"/>
  <c r="R29" i="6"/>
  <c r="P29" i="6"/>
  <c r="K29" i="6"/>
  <c r="P28" i="6"/>
  <c r="K28" i="6"/>
  <c r="R28" i="6" s="1"/>
  <c r="P27" i="6"/>
  <c r="R27" i="6" s="1"/>
  <c r="K27" i="6"/>
  <c r="R26" i="6"/>
  <c r="P26" i="6"/>
  <c r="K26" i="6"/>
  <c r="Q26" i="6" s="1"/>
  <c r="P25" i="6"/>
  <c r="K25" i="6"/>
  <c r="R25" i="6" s="1"/>
  <c r="P24" i="6"/>
  <c r="R24" i="6" s="1"/>
  <c r="K24" i="6"/>
  <c r="P23" i="6"/>
  <c r="K23" i="6"/>
  <c r="Q23" i="6" s="1"/>
  <c r="R22" i="6"/>
  <c r="P22" i="6"/>
  <c r="K22" i="6"/>
  <c r="P21" i="6"/>
  <c r="K21" i="6"/>
  <c r="R21" i="6" s="1"/>
  <c r="P20" i="6"/>
  <c r="R20" i="6" s="1"/>
  <c r="K20" i="6"/>
  <c r="R19" i="6"/>
  <c r="P19" i="6"/>
  <c r="K19" i="6"/>
  <c r="P18" i="6"/>
  <c r="K18" i="6"/>
  <c r="Q17" i="6" s="1"/>
  <c r="R17" i="6"/>
  <c r="P17" i="6"/>
  <c r="K17" i="6"/>
  <c r="P16" i="6"/>
  <c r="K16" i="6"/>
  <c r="R16" i="6" s="1"/>
  <c r="P15" i="6"/>
  <c r="R15" i="6" s="1"/>
  <c r="K15" i="6"/>
  <c r="R14" i="6"/>
  <c r="P14" i="6"/>
  <c r="K14" i="6"/>
  <c r="Q14" i="6" s="1"/>
  <c r="P13" i="6"/>
  <c r="K13" i="6"/>
  <c r="R13" i="6" s="1"/>
  <c r="P12" i="6"/>
  <c r="R12" i="6" s="1"/>
  <c r="K12" i="6"/>
  <c r="P11" i="6"/>
  <c r="K11" i="6"/>
  <c r="Q11" i="6" s="1"/>
  <c r="R10" i="6"/>
  <c r="P10" i="6"/>
  <c r="K10" i="6"/>
  <c r="P9" i="6"/>
  <c r="K9" i="6"/>
  <c r="R9" i="6" s="1"/>
  <c r="P8" i="6"/>
  <c r="R8" i="6" s="1"/>
  <c r="K8" i="6"/>
  <c r="R7" i="6"/>
  <c r="P7" i="6"/>
  <c r="K7" i="6"/>
  <c r="P6" i="6"/>
  <c r="K6" i="6"/>
  <c r="Q5" i="6" s="1"/>
  <c r="R5" i="6"/>
  <c r="P5" i="6"/>
  <c r="K5" i="6"/>
  <c r="P4" i="6"/>
  <c r="K4" i="6"/>
  <c r="R4" i="6" s="1"/>
  <c r="P3" i="6"/>
  <c r="P113" i="6" s="1"/>
  <c r="K3" i="6"/>
  <c r="R2" i="6"/>
  <c r="P2" i="6"/>
  <c r="K2" i="6"/>
  <c r="Q2" i="6" s="1"/>
  <c r="Q32" i="6" l="1"/>
  <c r="R44" i="6"/>
  <c r="R30" i="6"/>
  <c r="R54" i="6"/>
  <c r="R66" i="6"/>
  <c r="R90" i="6"/>
  <c r="Q95" i="6"/>
  <c r="R11" i="6"/>
  <c r="R23" i="6"/>
  <c r="R35" i="6"/>
  <c r="R47" i="6"/>
  <c r="R59" i="6"/>
  <c r="R71" i="6"/>
  <c r="R83" i="6"/>
  <c r="R107" i="6"/>
  <c r="K113" i="6"/>
  <c r="Q8" i="6"/>
  <c r="Q113" i="6" s="1"/>
  <c r="Q20" i="6"/>
  <c r="Q56" i="6"/>
  <c r="Q68" i="6"/>
  <c r="Q80" i="6"/>
  <c r="Q104" i="6"/>
  <c r="R92" i="6"/>
  <c r="R6" i="6"/>
  <c r="R18" i="6"/>
  <c r="R42" i="6"/>
  <c r="R78" i="6"/>
  <c r="R102" i="6"/>
  <c r="R3" i="6"/>
  <c r="Y117" i="4"/>
  <c r="AD116" i="4"/>
  <c r="AB116" i="4"/>
  <c r="AA116" i="4"/>
  <c r="Z116" i="4"/>
  <c r="Y116" i="4"/>
  <c r="X116" i="4"/>
  <c r="W116" i="4"/>
  <c r="V116" i="4"/>
  <c r="U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AD115" i="4"/>
  <c r="AB115" i="4"/>
  <c r="AA115" i="4"/>
  <c r="Z115" i="4"/>
  <c r="Y115" i="4"/>
  <c r="X115" i="4"/>
  <c r="W115" i="4"/>
  <c r="V115" i="4"/>
  <c r="U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AB114" i="4"/>
  <c r="AA114" i="4"/>
  <c r="Z114" i="4"/>
  <c r="Y114" i="4"/>
  <c r="X114" i="4"/>
  <c r="W114" i="4"/>
  <c r="V114" i="4"/>
  <c r="U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AB113" i="4"/>
  <c r="AA113" i="4"/>
  <c r="Z113" i="4"/>
  <c r="Y113" i="4"/>
  <c r="X113" i="4"/>
  <c r="W113" i="4"/>
  <c r="V113" i="4"/>
  <c r="U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T113" i="4" s="1"/>
  <c r="AC112" i="4"/>
  <c r="T112" i="4"/>
  <c r="AE112" i="4" s="1"/>
  <c r="AC111" i="4"/>
  <c r="T111" i="4"/>
  <c r="AE111" i="4" s="1"/>
  <c r="AC110" i="4"/>
  <c r="T110" i="4"/>
  <c r="AE110" i="4" s="1"/>
  <c r="AE109" i="4"/>
  <c r="AC109" i="4"/>
  <c r="T109" i="4"/>
  <c r="AD107" i="4" s="1"/>
  <c r="AE108" i="4"/>
  <c r="AC108" i="4"/>
  <c r="T108" i="4"/>
  <c r="AC107" i="4"/>
  <c r="AE107" i="4" s="1"/>
  <c r="T107" i="4"/>
  <c r="AE106" i="4"/>
  <c r="AC106" i="4"/>
  <c r="T106" i="4"/>
  <c r="AC105" i="4"/>
  <c r="T105" i="4"/>
  <c r="AE105" i="4" s="1"/>
  <c r="AE104" i="4"/>
  <c r="AC104" i="4"/>
  <c r="T104" i="4"/>
  <c r="AD104" i="4" s="1"/>
  <c r="AC103" i="4"/>
  <c r="T103" i="4"/>
  <c r="AD101" i="4" s="1"/>
  <c r="AC102" i="4"/>
  <c r="AE102" i="4" s="1"/>
  <c r="T102" i="4"/>
  <c r="AE101" i="4"/>
  <c r="AC101" i="4"/>
  <c r="T101" i="4"/>
  <c r="AC100" i="4"/>
  <c r="T100" i="4"/>
  <c r="AE100" i="4" s="1"/>
  <c r="AC99" i="4"/>
  <c r="T99" i="4"/>
  <c r="AE99" i="4" s="1"/>
  <c r="AC98" i="4"/>
  <c r="T98" i="4"/>
  <c r="AE98" i="4" s="1"/>
  <c r="AE97" i="4"/>
  <c r="AC97" i="4"/>
  <c r="T97" i="4"/>
  <c r="AD95" i="4" s="1"/>
  <c r="AE96" i="4"/>
  <c r="AC96" i="4"/>
  <c r="T96" i="4"/>
  <c r="AC95" i="4"/>
  <c r="AE95" i="4" s="1"/>
  <c r="T95" i="4"/>
  <c r="AE94" i="4"/>
  <c r="AC94" i="4"/>
  <c r="T94" i="4"/>
  <c r="AC93" i="4"/>
  <c r="T93" i="4"/>
  <c r="AE93" i="4" s="1"/>
  <c r="AE92" i="4"/>
  <c r="AC92" i="4"/>
  <c r="T92" i="4"/>
  <c r="AD92" i="4" s="1"/>
  <c r="AC91" i="4"/>
  <c r="T91" i="4"/>
  <c r="AD89" i="4" s="1"/>
  <c r="AC90" i="4"/>
  <c r="AE90" i="4" s="1"/>
  <c r="T90" i="4"/>
  <c r="AE89" i="4"/>
  <c r="AC89" i="4"/>
  <c r="T89" i="4"/>
  <c r="AC88" i="4"/>
  <c r="T88" i="4"/>
  <c r="AE88" i="4" s="1"/>
  <c r="AC87" i="4"/>
  <c r="T87" i="4"/>
  <c r="AE87" i="4" s="1"/>
  <c r="AC86" i="4"/>
  <c r="T86" i="4"/>
  <c r="AE86" i="4" s="1"/>
  <c r="AE85" i="4"/>
  <c r="AC85" i="4"/>
  <c r="T85" i="4"/>
  <c r="AD83" i="4" s="1"/>
  <c r="AE84" i="4"/>
  <c r="AC84" i="4"/>
  <c r="T84" i="4"/>
  <c r="AC83" i="4"/>
  <c r="AE83" i="4" s="1"/>
  <c r="T83" i="4"/>
  <c r="AE82" i="4"/>
  <c r="AC82" i="4"/>
  <c r="T82" i="4"/>
  <c r="AC81" i="4"/>
  <c r="T81" i="4"/>
  <c r="AE81" i="4" s="1"/>
  <c r="AE80" i="4"/>
  <c r="AC80" i="4"/>
  <c r="T80" i="4"/>
  <c r="AD80" i="4" s="1"/>
  <c r="AC79" i="4"/>
  <c r="T79" i="4"/>
  <c r="AD77" i="4" s="1"/>
  <c r="AC78" i="4"/>
  <c r="AE78" i="4" s="1"/>
  <c r="T78" i="4"/>
  <c r="AE77" i="4"/>
  <c r="AC77" i="4"/>
  <c r="T77" i="4"/>
  <c r="AC76" i="4"/>
  <c r="T76" i="4"/>
  <c r="AE76" i="4" s="1"/>
  <c r="AC75" i="4"/>
  <c r="T75" i="4"/>
  <c r="AE75" i="4" s="1"/>
  <c r="AC74" i="4"/>
  <c r="T74" i="4"/>
  <c r="AE74" i="4" s="1"/>
  <c r="AE73" i="4"/>
  <c r="AC73" i="4"/>
  <c r="T73" i="4"/>
  <c r="AD71" i="4" s="1"/>
  <c r="AE72" i="4"/>
  <c r="AC72" i="4"/>
  <c r="T72" i="4"/>
  <c r="AC71" i="4"/>
  <c r="AE71" i="4" s="1"/>
  <c r="T71" i="4"/>
  <c r="AE70" i="4"/>
  <c r="AC70" i="4"/>
  <c r="T70" i="4"/>
  <c r="AC69" i="4"/>
  <c r="T69" i="4"/>
  <c r="AE69" i="4" s="1"/>
  <c r="AE68" i="4"/>
  <c r="AC68" i="4"/>
  <c r="T68" i="4"/>
  <c r="AD68" i="4" s="1"/>
  <c r="AC67" i="4"/>
  <c r="T67" i="4"/>
  <c r="AD65" i="4" s="1"/>
  <c r="AC66" i="4"/>
  <c r="AE66" i="4" s="1"/>
  <c r="T66" i="4"/>
  <c r="AE65" i="4"/>
  <c r="AC65" i="4"/>
  <c r="T65" i="4"/>
  <c r="AC64" i="4"/>
  <c r="T64" i="4"/>
  <c r="AE64" i="4" s="1"/>
  <c r="AC63" i="4"/>
  <c r="T63" i="4"/>
  <c r="AE63" i="4" s="1"/>
  <c r="AC62" i="4"/>
  <c r="T62" i="4"/>
  <c r="AE62" i="4" s="1"/>
  <c r="AE61" i="4"/>
  <c r="AC61" i="4"/>
  <c r="T61" i="4"/>
  <c r="AD59" i="4" s="1"/>
  <c r="AE60" i="4"/>
  <c r="AC60" i="4"/>
  <c r="T60" i="4"/>
  <c r="AC59" i="4"/>
  <c r="AE59" i="4" s="1"/>
  <c r="T59" i="4"/>
  <c r="AE58" i="4"/>
  <c r="AC58" i="4"/>
  <c r="T58" i="4"/>
  <c r="AC57" i="4"/>
  <c r="T57" i="4"/>
  <c r="AE57" i="4" s="1"/>
  <c r="AE56" i="4"/>
  <c r="AC56" i="4"/>
  <c r="T56" i="4"/>
  <c r="AD56" i="4" s="1"/>
  <c r="AC55" i="4"/>
  <c r="T55" i="4"/>
  <c r="AD53" i="4" s="1"/>
  <c r="AC54" i="4"/>
  <c r="AE54" i="4" s="1"/>
  <c r="T54" i="4"/>
  <c r="AE53" i="4"/>
  <c r="AC53" i="4"/>
  <c r="T53" i="4"/>
  <c r="AC52" i="4"/>
  <c r="T52" i="4"/>
  <c r="AE52" i="4" s="1"/>
  <c r="AC51" i="4"/>
  <c r="T51" i="4"/>
  <c r="AE51" i="4" s="1"/>
  <c r="AC50" i="4"/>
  <c r="T50" i="4"/>
  <c r="AE50" i="4" s="1"/>
  <c r="AE49" i="4"/>
  <c r="AC49" i="4"/>
  <c r="T49" i="4"/>
  <c r="AD47" i="4" s="1"/>
  <c r="AE48" i="4"/>
  <c r="AC48" i="4"/>
  <c r="T48" i="4"/>
  <c r="AC47" i="4"/>
  <c r="AE47" i="4" s="1"/>
  <c r="T47" i="4"/>
  <c r="AE46" i="4"/>
  <c r="AC46" i="4"/>
  <c r="T46" i="4"/>
  <c r="AC45" i="4"/>
  <c r="T45" i="4"/>
  <c r="AE45" i="4" s="1"/>
  <c r="AE44" i="4"/>
  <c r="AC44" i="4"/>
  <c r="T44" i="4"/>
  <c r="AD44" i="4" s="1"/>
  <c r="AC43" i="4"/>
  <c r="T43" i="4"/>
  <c r="AD41" i="4" s="1"/>
  <c r="AC42" i="4"/>
  <c r="AE42" i="4" s="1"/>
  <c r="T42" i="4"/>
  <c r="AE41" i="4"/>
  <c r="AC41" i="4"/>
  <c r="T41" i="4"/>
  <c r="AC40" i="4"/>
  <c r="T40" i="4"/>
  <c r="AE40" i="4" s="1"/>
  <c r="AC39" i="4"/>
  <c r="T39" i="4"/>
  <c r="AE39" i="4" s="1"/>
  <c r="AC38" i="4"/>
  <c r="T38" i="4"/>
  <c r="AE38" i="4" s="1"/>
  <c r="AE37" i="4"/>
  <c r="AC37" i="4"/>
  <c r="T37" i="4"/>
  <c r="AD35" i="4" s="1"/>
  <c r="AE36" i="4"/>
  <c r="AC36" i="4"/>
  <c r="T36" i="4"/>
  <c r="AC35" i="4"/>
  <c r="AE35" i="4" s="1"/>
  <c r="T35" i="4"/>
  <c r="AE34" i="4"/>
  <c r="AC34" i="4"/>
  <c r="T34" i="4"/>
  <c r="AC33" i="4"/>
  <c r="T33" i="4"/>
  <c r="AE33" i="4" s="1"/>
  <c r="AE32" i="4"/>
  <c r="AC32" i="4"/>
  <c r="T32" i="4"/>
  <c r="AD32" i="4" s="1"/>
  <c r="AC31" i="4"/>
  <c r="T31" i="4"/>
  <c r="AD29" i="4" s="1"/>
  <c r="AC30" i="4"/>
  <c r="AE30" i="4" s="1"/>
  <c r="T30" i="4"/>
  <c r="AE29" i="4"/>
  <c r="AC29" i="4"/>
  <c r="T29" i="4"/>
  <c r="AC28" i="4"/>
  <c r="T28" i="4"/>
  <c r="AE28" i="4" s="1"/>
  <c r="AC27" i="4"/>
  <c r="T27" i="4"/>
  <c r="AE27" i="4" s="1"/>
  <c r="AC26" i="4"/>
  <c r="T26" i="4"/>
  <c r="AE26" i="4" s="1"/>
  <c r="AE25" i="4"/>
  <c r="AC25" i="4"/>
  <c r="T25" i="4"/>
  <c r="AD23" i="4" s="1"/>
  <c r="AE24" i="4"/>
  <c r="AC24" i="4"/>
  <c r="T24" i="4"/>
  <c r="AC23" i="4"/>
  <c r="AE23" i="4" s="1"/>
  <c r="T23" i="4"/>
  <c r="AE22" i="4"/>
  <c r="AC22" i="4"/>
  <c r="T22" i="4"/>
  <c r="AC21" i="4"/>
  <c r="T21" i="4"/>
  <c r="AE21" i="4" s="1"/>
  <c r="AE20" i="4"/>
  <c r="AC20" i="4"/>
  <c r="T20" i="4"/>
  <c r="AD20" i="4" s="1"/>
  <c r="AC19" i="4"/>
  <c r="T19" i="4"/>
  <c r="AD17" i="4" s="1"/>
  <c r="AC18" i="4"/>
  <c r="AE18" i="4" s="1"/>
  <c r="T18" i="4"/>
  <c r="AE17" i="4"/>
  <c r="AC17" i="4"/>
  <c r="T17" i="4"/>
  <c r="AC16" i="4"/>
  <c r="T16" i="4"/>
  <c r="AE16" i="4" s="1"/>
  <c r="AC15" i="4"/>
  <c r="T15" i="4"/>
  <c r="AE15" i="4" s="1"/>
  <c r="AC14" i="4"/>
  <c r="T14" i="4"/>
  <c r="AE14" i="4" s="1"/>
  <c r="AE13" i="4"/>
  <c r="AC13" i="4"/>
  <c r="T13" i="4"/>
  <c r="AD11" i="4" s="1"/>
  <c r="AE12" i="4"/>
  <c r="AC12" i="4"/>
  <c r="T12" i="4"/>
  <c r="AC11" i="4"/>
  <c r="AE11" i="4" s="1"/>
  <c r="T11" i="4"/>
  <c r="AE10" i="4"/>
  <c r="AC10" i="4"/>
  <c r="T10" i="4"/>
  <c r="AC9" i="4"/>
  <c r="T9" i="4"/>
  <c r="T115" i="4" s="1"/>
  <c r="AE8" i="4"/>
  <c r="AC8" i="4"/>
  <c r="T8" i="4"/>
  <c r="AD8" i="4" s="1"/>
  <c r="AC7" i="4"/>
  <c r="T7" i="4"/>
  <c r="AD5" i="4" s="1"/>
  <c r="AC6" i="4"/>
  <c r="AE6" i="4" s="1"/>
  <c r="T6" i="4"/>
  <c r="AE5" i="4"/>
  <c r="AC5" i="4"/>
  <c r="T5" i="4"/>
  <c r="AC4" i="4"/>
  <c r="AC116" i="4" s="1"/>
  <c r="T4" i="4"/>
  <c r="T116" i="4" s="1"/>
  <c r="AC3" i="4"/>
  <c r="AC115" i="4" s="1"/>
  <c r="T3" i="4"/>
  <c r="AE3" i="4" s="1"/>
  <c r="AC2" i="4"/>
  <c r="AC114" i="4" s="1"/>
  <c r="T2" i="4"/>
  <c r="T114" i="4" s="1"/>
  <c r="AE115" i="4" l="1"/>
  <c r="AD2" i="4"/>
  <c r="AE9" i="4"/>
  <c r="AD14" i="4"/>
  <c r="AD26" i="4"/>
  <c r="AD38" i="4"/>
  <c r="AD50" i="4"/>
  <c r="AD62" i="4"/>
  <c r="AD74" i="4"/>
  <c r="AD86" i="4"/>
  <c r="AD98" i="4"/>
  <c r="AD110" i="4"/>
  <c r="AE4" i="4"/>
  <c r="AE2" i="4"/>
  <c r="AE114" i="4" s="1"/>
  <c r="AE7" i="4"/>
  <c r="AE19" i="4"/>
  <c r="AE31" i="4"/>
  <c r="AE43" i="4"/>
  <c r="AE55" i="4"/>
  <c r="AE67" i="4"/>
  <c r="AE79" i="4"/>
  <c r="AE91" i="4"/>
  <c r="AE103" i="4"/>
  <c r="AC113" i="4"/>
  <c r="AE116" i="4" l="1"/>
  <c r="AD113" i="4"/>
  <c r="AD114" i="4"/>
</calcChain>
</file>

<file path=xl/comments1.xml><?xml version="1.0" encoding="utf-8"?>
<comments xmlns="http://schemas.openxmlformats.org/spreadsheetml/2006/main">
  <authors>
    <author>user</author>
  </authors>
  <commentList>
    <comment ref="C7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8/1</t>
        </r>
        <r>
          <rPr>
            <sz val="9"/>
            <color indexed="81"/>
            <rFont val="細明體"/>
            <family val="3"/>
            <charset val="136"/>
          </rPr>
          <t>併入資財所</t>
        </r>
      </text>
    </comment>
  </commentList>
</comments>
</file>

<file path=xl/sharedStrings.xml><?xml version="1.0" encoding="utf-8"?>
<sst xmlns="http://schemas.openxmlformats.org/spreadsheetml/2006/main" count="961" uniqueCount="309">
  <si>
    <t>103年度</t>
    <phoneticPr fontId="4" type="noConversion"/>
  </si>
  <si>
    <t>各系所單位</t>
    <phoneticPr fontId="4" type="noConversion"/>
  </si>
  <si>
    <t>經費類別</t>
    <phoneticPr fontId="4" type="noConversion"/>
  </si>
  <si>
    <t>部門預算-系(含研發處-發展重點特色、研討會補助、北醫馬偕合作計畫配合款、秘書室支援專案計畫經常門配合款.論文指導口試等)</t>
    <phoneticPr fontId="3" type="noConversion"/>
  </si>
  <si>
    <t>學生工讀及博士生、研究生獎助學金、菁英獎學金(部門720)</t>
    <phoneticPr fontId="4" type="noConversion"/>
  </si>
  <si>
    <t>總務處支援各系所維護及設備</t>
    <phoneticPr fontId="4" type="noConversion"/>
  </si>
  <si>
    <t>科技部及經濟部等補助出國計畫</t>
    <phoneticPr fontId="3" type="noConversion"/>
  </si>
  <si>
    <t>研發處-科技部獎勵特殊優秀人才(科技部補助)</t>
    <phoneticPr fontId="3" type="noConversion"/>
  </si>
  <si>
    <t>研發處-各項獎補助、特聘教授、績優論文、傑出產學合作獎勵金等(管理費統籌款)</t>
    <phoneticPr fontId="3" type="noConversion"/>
  </si>
  <si>
    <t>研發處-系所行政管理費及統籌款行政支援費</t>
    <phoneticPr fontId="4" type="noConversion"/>
  </si>
  <si>
    <t>陽光獎助金-清寒獎學金</t>
    <phoneticPr fontId="4" type="noConversion"/>
  </si>
  <si>
    <t>陽光獎助金-專利及技轉獎金補助教師</t>
    <phoneticPr fontId="4" type="noConversion"/>
  </si>
  <si>
    <t>研發處-明珠基金禮聘國際大師、陽光獎助金-競賽成績優良(老師及學生)</t>
    <phoneticPr fontId="3" type="noConversion"/>
  </si>
  <si>
    <t>陽光獎助金-教職員及學生論文獎.急難救助金</t>
    <phoneticPr fontId="4" type="noConversion"/>
  </si>
  <si>
    <t>陽光獎助金-急難救助金</t>
    <phoneticPr fontId="3" type="noConversion"/>
  </si>
  <si>
    <t>碩士班陽光獎學金</t>
    <phoneticPr fontId="3" type="noConversion"/>
  </si>
  <si>
    <t>群光獎學金及英檢補助</t>
    <phoneticPr fontId="3" type="noConversion"/>
  </si>
  <si>
    <t>其他指定用途捐贈計畫支用數</t>
    <phoneticPr fontId="3" type="noConversion"/>
  </si>
  <si>
    <t>折舊</t>
    <phoneticPr fontId="3" type="noConversion"/>
  </si>
  <si>
    <t>小計</t>
    <phoneticPr fontId="4" type="noConversion"/>
  </si>
  <si>
    <t>教育部補助出國計畫</t>
    <phoneticPr fontId="4" type="noConversion"/>
  </si>
  <si>
    <t>教育部補助專案型計畫</t>
    <phoneticPr fontId="4" type="noConversion"/>
  </si>
  <si>
    <t>教育部補助校外實習</t>
    <phoneticPr fontId="4" type="noConversion"/>
  </si>
  <si>
    <t>教育部補助台灣獎學金</t>
    <phoneticPr fontId="4" type="noConversion"/>
  </si>
  <si>
    <t>典範計畫(系所)</t>
    <phoneticPr fontId="4" type="noConversion"/>
  </si>
  <si>
    <t>典範計畫(獎助績優教師.北京理工.南京理工.北京科大計畫補助款.研討會補助.補助系所專業實驗室建立產學夥伴)</t>
    <phoneticPr fontId="4" type="noConversion"/>
  </si>
  <si>
    <t>北區區域教學資源中心</t>
    <phoneticPr fontId="4" type="noConversion"/>
  </si>
  <si>
    <t>卓越計畫-全校</t>
    <phoneticPr fontId="4" type="noConversion"/>
  </si>
  <si>
    <t>總計</t>
    <phoneticPr fontId="4" type="noConversion"/>
  </si>
  <si>
    <t>軍訓室</t>
    <phoneticPr fontId="4" type="noConversion"/>
  </si>
  <si>
    <t>190軍訓室</t>
    <phoneticPr fontId="4" type="noConversion"/>
  </si>
  <si>
    <t>設備費</t>
    <phoneticPr fontId="4" type="noConversion"/>
  </si>
  <si>
    <t>業務費</t>
    <phoneticPr fontId="4" type="noConversion"/>
  </si>
  <si>
    <t>旅運費</t>
    <phoneticPr fontId="4" type="noConversion"/>
  </si>
  <si>
    <t>機電學院</t>
    <phoneticPr fontId="4" type="noConversion"/>
  </si>
  <si>
    <t>450機電學院</t>
    <phoneticPr fontId="4" type="noConversion"/>
  </si>
  <si>
    <t>200機械工程系</t>
    <phoneticPr fontId="4" type="noConversion"/>
  </si>
  <si>
    <t>350能源與冷凍空調系</t>
    <phoneticPr fontId="4" type="noConversion"/>
  </si>
  <si>
    <t>360車輛工程系</t>
    <phoneticPr fontId="4" type="noConversion"/>
  </si>
  <si>
    <t>370製造科技研究所</t>
    <phoneticPr fontId="4" type="noConversion"/>
  </si>
  <si>
    <t>431自動化科技研究所</t>
    <phoneticPr fontId="4" type="noConversion"/>
  </si>
  <si>
    <t>電資學院</t>
    <phoneticPr fontId="4" type="noConversion"/>
  </si>
  <si>
    <t>451電資學院</t>
    <phoneticPr fontId="4" type="noConversion"/>
  </si>
  <si>
    <t>210電機工程系</t>
    <phoneticPr fontId="4" type="noConversion"/>
  </si>
  <si>
    <t>220電子工程系</t>
    <phoneticPr fontId="4" type="noConversion"/>
  </si>
  <si>
    <t>316光電系</t>
    <phoneticPr fontId="4" type="noConversion"/>
  </si>
  <si>
    <t>420資訊工程系</t>
    <phoneticPr fontId="4" type="noConversion"/>
  </si>
  <si>
    <t>工程學院</t>
    <phoneticPr fontId="4" type="noConversion"/>
  </si>
  <si>
    <t>452工程學院</t>
    <phoneticPr fontId="4" type="noConversion"/>
  </si>
  <si>
    <t>440資源工程研究所</t>
    <phoneticPr fontId="4" type="noConversion"/>
  </si>
  <si>
    <t>470生物科技研究所</t>
    <phoneticPr fontId="4" type="noConversion"/>
  </si>
  <si>
    <t>240分子科學與工程系</t>
    <phoneticPr fontId="4" type="noConversion"/>
  </si>
  <si>
    <t>250化學工程與生物科技系</t>
    <phoneticPr fontId="4" type="noConversion"/>
  </si>
  <si>
    <t>260土木工程系</t>
    <phoneticPr fontId="4" type="noConversion"/>
  </si>
  <si>
    <t>270材料及資源工程系</t>
    <phoneticPr fontId="4" type="noConversion"/>
  </si>
  <si>
    <t>410環境與管理研究所</t>
    <phoneticPr fontId="4" type="noConversion"/>
  </si>
  <si>
    <t>管理學院</t>
    <phoneticPr fontId="4" type="noConversion"/>
  </si>
  <si>
    <t>454管理學院</t>
    <phoneticPr fontId="4" type="noConversion"/>
  </si>
  <si>
    <t>340經營管理系</t>
    <phoneticPr fontId="4" type="noConversion"/>
  </si>
  <si>
    <t>230工業工程與管理系</t>
    <phoneticPr fontId="4" type="noConversion"/>
  </si>
  <si>
    <t>476資訊與財經管理系</t>
    <phoneticPr fontId="4" type="noConversion"/>
  </si>
  <si>
    <t>477服務與科技管理研究所</t>
    <phoneticPr fontId="4" type="noConversion"/>
  </si>
  <si>
    <t>設計學院</t>
    <phoneticPr fontId="4" type="noConversion"/>
  </si>
  <si>
    <t>456設計學院</t>
    <phoneticPr fontId="4" type="noConversion"/>
  </si>
  <si>
    <t>473互動設計系</t>
    <phoneticPr fontId="4" type="noConversion"/>
  </si>
  <si>
    <t>280工業設計系</t>
    <phoneticPr fontId="4" type="noConversion"/>
  </si>
  <si>
    <t>290建築系</t>
    <phoneticPr fontId="4" type="noConversion"/>
  </si>
  <si>
    <t>人文學院</t>
    <phoneticPr fontId="4" type="noConversion"/>
  </si>
  <si>
    <t>458人文學院</t>
    <phoneticPr fontId="4" type="noConversion"/>
  </si>
  <si>
    <t>300通識教育中心</t>
    <phoneticPr fontId="4" type="noConversion"/>
  </si>
  <si>
    <t>330體育室</t>
    <phoneticPr fontId="4" type="noConversion"/>
  </si>
  <si>
    <t>390應用英文系</t>
    <phoneticPr fontId="4" type="noConversion"/>
  </si>
  <si>
    <t>400師資培育中心</t>
    <phoneticPr fontId="4" type="noConversion"/>
  </si>
  <si>
    <t>401技術及職業教育研究所</t>
    <phoneticPr fontId="4" type="noConversion"/>
  </si>
  <si>
    <t>820智慧財產權研究所</t>
    <phoneticPr fontId="4" type="noConversion"/>
  </si>
  <si>
    <t>830文化事業發展系</t>
    <phoneticPr fontId="4" type="noConversion"/>
  </si>
  <si>
    <r>
      <t>103</t>
    </r>
    <r>
      <rPr>
        <sz val="12"/>
        <rFont val="標楷體"/>
        <family val="4"/>
        <charset val="136"/>
      </rPr>
      <t>年度</t>
    </r>
    <phoneticPr fontId="4" type="noConversion"/>
  </si>
  <si>
    <r>
      <rPr>
        <sz val="12"/>
        <rFont val="標楷體"/>
        <family val="4"/>
        <charset val="136"/>
      </rPr>
      <t>各系所單位</t>
    </r>
    <phoneticPr fontId="4" type="noConversion"/>
  </si>
  <si>
    <r>
      <rPr>
        <sz val="12"/>
        <rFont val="標楷體"/>
        <family val="4"/>
        <charset val="136"/>
      </rPr>
      <t>經費類別</t>
    </r>
    <phoneticPr fontId="4" type="noConversion"/>
  </si>
  <si>
    <r>
      <rPr>
        <sz val="12"/>
        <color theme="1"/>
        <rFont val="標楷體"/>
        <family val="4"/>
        <charset val="136"/>
      </rPr>
      <t>部門預算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含研發處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發展重點特色、研討會補助、北醫馬偕合作計畫配合款、秘書室支援專案計畫經常門配合款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論文指導口試等</t>
    </r>
    <r>
      <rPr>
        <sz val="12"/>
        <color theme="1"/>
        <rFont val="Times New Roman"/>
        <family val="1"/>
      </rPr>
      <t>)</t>
    </r>
    <phoneticPr fontId="3" type="noConversion"/>
  </si>
  <si>
    <r>
      <rPr>
        <sz val="12"/>
        <color theme="1"/>
        <rFont val="標楷體"/>
        <family val="4"/>
        <charset val="136"/>
      </rPr>
      <t>學生工讀及博士生、研究生獎助學金、菁英獎學金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部門</t>
    </r>
    <r>
      <rPr>
        <sz val="12"/>
        <color theme="1"/>
        <rFont val="Times New Roman"/>
        <family val="1"/>
      </rPr>
      <t>720)</t>
    </r>
    <phoneticPr fontId="4" type="noConversion"/>
  </si>
  <si>
    <r>
      <rPr>
        <sz val="12"/>
        <color theme="1"/>
        <rFont val="標楷體"/>
        <family val="4"/>
        <charset val="136"/>
      </rPr>
      <t>總務處支援各系所維護及設備</t>
    </r>
    <phoneticPr fontId="4" type="noConversion"/>
  </si>
  <si>
    <r>
      <rPr>
        <sz val="12"/>
        <color theme="1"/>
        <rFont val="標楷體"/>
        <family val="4"/>
        <charset val="136"/>
      </rPr>
      <t>科技部及經濟部等補助出國計畫</t>
    </r>
    <phoneticPr fontId="3" type="noConversion"/>
  </si>
  <si>
    <r>
      <rPr>
        <sz val="12"/>
        <color theme="1"/>
        <rFont val="標楷體"/>
        <family val="4"/>
        <charset val="136"/>
      </rPr>
      <t>研發處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科技部獎勵特殊優秀人才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科技部補助</t>
    </r>
    <r>
      <rPr>
        <sz val="12"/>
        <color theme="1"/>
        <rFont val="Times New Roman"/>
        <family val="1"/>
      </rPr>
      <t>)</t>
    </r>
    <phoneticPr fontId="3" type="noConversion"/>
  </si>
  <si>
    <r>
      <rPr>
        <sz val="12"/>
        <color theme="1"/>
        <rFont val="標楷體"/>
        <family val="4"/>
        <charset val="136"/>
      </rPr>
      <t>研發處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各項獎補助、特聘教授、績優論文、傑出產學合作獎勵金等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管理費統籌款</t>
    </r>
    <r>
      <rPr>
        <sz val="12"/>
        <color theme="1"/>
        <rFont val="Times New Roman"/>
        <family val="1"/>
      </rPr>
      <t>)</t>
    </r>
    <phoneticPr fontId="3" type="noConversion"/>
  </si>
  <si>
    <r>
      <rPr>
        <sz val="12"/>
        <color theme="1"/>
        <rFont val="標楷體"/>
        <family val="4"/>
        <charset val="136"/>
      </rPr>
      <t>研發處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系所行政管理費及統籌款行政支援費</t>
    </r>
    <phoneticPr fontId="4" type="noConversion"/>
  </si>
  <si>
    <r>
      <rPr>
        <sz val="12"/>
        <color theme="1"/>
        <rFont val="標楷體"/>
        <family val="4"/>
        <charset val="136"/>
      </rPr>
      <t>研發處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明珠基金禮聘國際大師</t>
    </r>
    <phoneticPr fontId="3" type="noConversion"/>
  </si>
  <si>
    <r>
      <rPr>
        <sz val="12"/>
        <color theme="1"/>
        <rFont val="標楷體"/>
        <family val="4"/>
        <charset val="136"/>
      </rPr>
      <t>其他指定用途捐贈計畫支用數</t>
    </r>
    <phoneticPr fontId="3" type="noConversion"/>
  </si>
  <si>
    <r>
      <rPr>
        <sz val="12"/>
        <color theme="1"/>
        <rFont val="標楷體"/>
        <family val="4"/>
        <charset val="136"/>
      </rPr>
      <t>折舊</t>
    </r>
    <phoneticPr fontId="3" type="noConversion"/>
  </si>
  <si>
    <r>
      <rPr>
        <sz val="12"/>
        <color theme="1"/>
        <rFont val="標楷體"/>
        <family val="4"/>
        <charset val="136"/>
      </rPr>
      <t>小計</t>
    </r>
    <phoneticPr fontId="4" type="noConversion"/>
  </si>
  <si>
    <r>
      <rPr>
        <sz val="12"/>
        <color theme="1"/>
        <rFont val="標楷體"/>
        <family val="4"/>
        <charset val="136"/>
      </rPr>
      <t>教育部補助出國計畫</t>
    </r>
    <phoneticPr fontId="4" type="noConversion"/>
  </si>
  <si>
    <r>
      <rPr>
        <sz val="12"/>
        <color theme="1"/>
        <rFont val="標楷體"/>
        <family val="4"/>
        <charset val="136"/>
      </rPr>
      <t>教育部補助專案型計畫</t>
    </r>
    <phoneticPr fontId="4" type="noConversion"/>
  </si>
  <si>
    <r>
      <rPr>
        <sz val="12"/>
        <color theme="1"/>
        <rFont val="標楷體"/>
        <family val="4"/>
        <charset val="136"/>
      </rPr>
      <t>教育部補助台灣獎學金</t>
    </r>
    <phoneticPr fontId="4" type="noConversion"/>
  </si>
  <si>
    <t>教育部區產</t>
    <phoneticPr fontId="3" type="noConversion"/>
  </si>
  <si>
    <r>
      <rPr>
        <sz val="12"/>
        <color theme="1"/>
        <rFont val="標楷體"/>
        <family val="4"/>
        <charset val="136"/>
      </rPr>
      <t>典範計畫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系所</t>
    </r>
    <r>
      <rPr>
        <sz val="12"/>
        <color theme="1"/>
        <rFont val="Times New Roman"/>
        <family val="1"/>
      </rPr>
      <t>)</t>
    </r>
    <phoneticPr fontId="4" type="noConversion"/>
  </si>
  <si>
    <r>
      <rPr>
        <sz val="12"/>
        <color theme="1"/>
        <rFont val="標楷體"/>
        <family val="4"/>
        <charset val="136"/>
      </rPr>
      <t>典範計畫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台北醫學大學、台北大學、海洋大學、馬偕、榮總宜蘭分院、北京、南京理工大學、北京科技大學計畫補助款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研討會補助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獎勵績優教師</t>
    </r>
    <r>
      <rPr>
        <sz val="12"/>
        <color theme="1"/>
        <rFont val="Times New Roman"/>
        <family val="1"/>
      </rPr>
      <t>)</t>
    </r>
    <phoneticPr fontId="4" type="noConversion"/>
  </si>
  <si>
    <t>北區典範科技大學策略聯盟</t>
    <phoneticPr fontId="3" type="noConversion"/>
  </si>
  <si>
    <r>
      <rPr>
        <sz val="12"/>
        <color theme="1"/>
        <rFont val="標楷體"/>
        <family val="4"/>
        <charset val="136"/>
      </rPr>
      <t>北區區域教學資源中心</t>
    </r>
    <phoneticPr fontId="4" type="noConversion"/>
  </si>
  <si>
    <r>
      <rPr>
        <sz val="12"/>
        <color theme="1"/>
        <rFont val="標楷體"/>
        <family val="4"/>
        <charset val="136"/>
      </rPr>
      <t>卓越計畫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全校</t>
    </r>
    <phoneticPr fontId="4" type="noConversion"/>
  </si>
  <si>
    <r>
      <rPr>
        <sz val="12"/>
        <color theme="1"/>
        <rFont val="標楷體"/>
        <family val="4"/>
        <charset val="136"/>
      </rPr>
      <t>總計</t>
    </r>
    <phoneticPr fontId="4" type="noConversion"/>
  </si>
  <si>
    <t>190</t>
  </si>
  <si>
    <r>
      <rPr>
        <sz val="12"/>
        <rFont val="標楷體"/>
        <family val="4"/>
        <charset val="136"/>
      </rPr>
      <t>軍訓室</t>
    </r>
    <phoneticPr fontId="4" type="noConversion"/>
  </si>
  <si>
    <r>
      <t>190</t>
    </r>
    <r>
      <rPr>
        <sz val="12"/>
        <rFont val="標楷體"/>
        <family val="4"/>
        <charset val="136"/>
      </rPr>
      <t>軍訓室</t>
    </r>
    <phoneticPr fontId="4" type="noConversion"/>
  </si>
  <si>
    <r>
      <rPr>
        <sz val="12"/>
        <rFont val="標楷體"/>
        <family val="4"/>
        <charset val="136"/>
      </rPr>
      <t>設備費</t>
    </r>
    <phoneticPr fontId="4" type="noConversion"/>
  </si>
  <si>
    <r>
      <rPr>
        <sz val="12"/>
        <rFont val="標楷體"/>
        <family val="4"/>
        <charset val="136"/>
      </rPr>
      <t>業務費</t>
    </r>
    <phoneticPr fontId="4" type="noConversion"/>
  </si>
  <si>
    <r>
      <rPr>
        <sz val="12"/>
        <rFont val="標楷體"/>
        <family val="4"/>
        <charset val="136"/>
      </rPr>
      <t>旅運費</t>
    </r>
    <phoneticPr fontId="4" type="noConversion"/>
  </si>
  <si>
    <t>110</t>
  </si>
  <si>
    <t>教務處</t>
    <phoneticPr fontId="4" type="noConversion"/>
  </si>
  <si>
    <r>
      <t>110</t>
    </r>
    <r>
      <rPr>
        <sz val="12"/>
        <rFont val="標楷體"/>
        <family val="4"/>
        <charset val="136"/>
      </rPr>
      <t>教務處</t>
    </r>
    <phoneticPr fontId="4" type="noConversion"/>
  </si>
  <si>
    <t>450</t>
  </si>
  <si>
    <r>
      <rPr>
        <sz val="12"/>
        <rFont val="標楷體"/>
        <family val="4"/>
        <charset val="136"/>
      </rPr>
      <t>機電學院</t>
    </r>
    <phoneticPr fontId="4" type="noConversion"/>
  </si>
  <si>
    <r>
      <t>450</t>
    </r>
    <r>
      <rPr>
        <sz val="12"/>
        <rFont val="標楷體"/>
        <family val="4"/>
        <charset val="136"/>
      </rPr>
      <t>機電學院</t>
    </r>
    <phoneticPr fontId="4" type="noConversion"/>
  </si>
  <si>
    <t>200</t>
  </si>
  <si>
    <r>
      <t>200</t>
    </r>
    <r>
      <rPr>
        <sz val="12"/>
        <rFont val="標楷體"/>
        <family val="4"/>
        <charset val="136"/>
      </rPr>
      <t>機械工程系</t>
    </r>
    <phoneticPr fontId="4" type="noConversion"/>
  </si>
  <si>
    <t>350</t>
  </si>
  <si>
    <r>
      <t>350</t>
    </r>
    <r>
      <rPr>
        <sz val="12"/>
        <rFont val="標楷體"/>
        <family val="4"/>
        <charset val="136"/>
      </rPr>
      <t>能源與冷凍空調系</t>
    </r>
    <phoneticPr fontId="4" type="noConversion"/>
  </si>
  <si>
    <t>360</t>
  </si>
  <si>
    <r>
      <t>360</t>
    </r>
    <r>
      <rPr>
        <sz val="12"/>
        <rFont val="標楷體"/>
        <family val="4"/>
        <charset val="136"/>
      </rPr>
      <t>車輛工程系</t>
    </r>
    <phoneticPr fontId="4" type="noConversion"/>
  </si>
  <si>
    <t>370</t>
  </si>
  <si>
    <r>
      <t>370</t>
    </r>
    <r>
      <rPr>
        <sz val="12"/>
        <rFont val="標楷體"/>
        <family val="4"/>
        <charset val="136"/>
      </rPr>
      <t>製造科技研究所</t>
    </r>
    <phoneticPr fontId="4" type="noConversion"/>
  </si>
  <si>
    <t>431</t>
  </si>
  <si>
    <r>
      <t>431</t>
    </r>
    <r>
      <rPr>
        <sz val="12"/>
        <rFont val="標楷體"/>
        <family val="4"/>
        <charset val="136"/>
      </rPr>
      <t>自動化科技研究所</t>
    </r>
    <phoneticPr fontId="4" type="noConversion"/>
  </si>
  <si>
    <t>451</t>
  </si>
  <si>
    <r>
      <rPr>
        <sz val="12"/>
        <rFont val="標楷體"/>
        <family val="4"/>
        <charset val="136"/>
      </rPr>
      <t>電資學院</t>
    </r>
    <phoneticPr fontId="4" type="noConversion"/>
  </si>
  <si>
    <r>
      <t>451</t>
    </r>
    <r>
      <rPr>
        <sz val="12"/>
        <rFont val="標楷體"/>
        <family val="4"/>
        <charset val="136"/>
      </rPr>
      <t>電資學院</t>
    </r>
    <phoneticPr fontId="4" type="noConversion"/>
  </si>
  <si>
    <t>210</t>
  </si>
  <si>
    <r>
      <t>210</t>
    </r>
    <r>
      <rPr>
        <sz val="12"/>
        <rFont val="標楷體"/>
        <family val="4"/>
        <charset val="136"/>
      </rPr>
      <t>電機工程系</t>
    </r>
    <phoneticPr fontId="4" type="noConversion"/>
  </si>
  <si>
    <t>220</t>
  </si>
  <si>
    <r>
      <t>220</t>
    </r>
    <r>
      <rPr>
        <sz val="12"/>
        <rFont val="標楷體"/>
        <family val="4"/>
        <charset val="136"/>
      </rPr>
      <t>電子工程系</t>
    </r>
    <phoneticPr fontId="4" type="noConversion"/>
  </si>
  <si>
    <t>316</t>
  </si>
  <si>
    <r>
      <t>316</t>
    </r>
    <r>
      <rPr>
        <sz val="12"/>
        <rFont val="標楷體"/>
        <family val="4"/>
        <charset val="136"/>
      </rPr>
      <t>光電系</t>
    </r>
    <phoneticPr fontId="4" type="noConversion"/>
  </si>
  <si>
    <t>420</t>
  </si>
  <si>
    <r>
      <t>420</t>
    </r>
    <r>
      <rPr>
        <sz val="12"/>
        <rFont val="標楷體"/>
        <family val="4"/>
        <charset val="136"/>
      </rPr>
      <t>資訊工程系</t>
    </r>
    <phoneticPr fontId="4" type="noConversion"/>
  </si>
  <si>
    <t>452</t>
  </si>
  <si>
    <r>
      <rPr>
        <sz val="12"/>
        <rFont val="標楷體"/>
        <family val="4"/>
        <charset val="136"/>
      </rPr>
      <t>工程學院</t>
    </r>
    <phoneticPr fontId="4" type="noConversion"/>
  </si>
  <si>
    <r>
      <t>452</t>
    </r>
    <r>
      <rPr>
        <sz val="12"/>
        <rFont val="標楷體"/>
        <family val="4"/>
        <charset val="136"/>
      </rPr>
      <t>工程學院</t>
    </r>
    <phoneticPr fontId="4" type="noConversion"/>
  </si>
  <si>
    <t>440</t>
  </si>
  <si>
    <r>
      <t>440</t>
    </r>
    <r>
      <rPr>
        <sz val="12"/>
        <rFont val="標楷體"/>
        <family val="4"/>
        <charset val="136"/>
      </rPr>
      <t>資源工程研究所</t>
    </r>
    <phoneticPr fontId="4" type="noConversion"/>
  </si>
  <si>
    <t>470</t>
  </si>
  <si>
    <r>
      <t>470</t>
    </r>
    <r>
      <rPr>
        <sz val="12"/>
        <rFont val="標楷體"/>
        <family val="4"/>
        <charset val="136"/>
      </rPr>
      <t>生物科技研究所</t>
    </r>
    <phoneticPr fontId="4" type="noConversion"/>
  </si>
  <si>
    <t>240</t>
  </si>
  <si>
    <r>
      <t>240</t>
    </r>
    <r>
      <rPr>
        <sz val="12"/>
        <rFont val="標楷體"/>
        <family val="4"/>
        <charset val="136"/>
      </rPr>
      <t>分子科學與工程系</t>
    </r>
    <phoneticPr fontId="4" type="noConversion"/>
  </si>
  <si>
    <t>250</t>
  </si>
  <si>
    <r>
      <t>250</t>
    </r>
    <r>
      <rPr>
        <sz val="12"/>
        <rFont val="標楷體"/>
        <family val="4"/>
        <charset val="136"/>
      </rPr>
      <t>化學工程與生物科技系</t>
    </r>
    <phoneticPr fontId="4" type="noConversion"/>
  </si>
  <si>
    <t>260</t>
  </si>
  <si>
    <r>
      <t>260</t>
    </r>
    <r>
      <rPr>
        <sz val="12"/>
        <rFont val="標楷體"/>
        <family val="4"/>
        <charset val="136"/>
      </rPr>
      <t>土木工程系</t>
    </r>
    <phoneticPr fontId="4" type="noConversion"/>
  </si>
  <si>
    <t>270</t>
  </si>
  <si>
    <r>
      <t>270</t>
    </r>
    <r>
      <rPr>
        <sz val="12"/>
        <rFont val="標楷體"/>
        <family val="4"/>
        <charset val="136"/>
      </rPr>
      <t>材料及資源工程系</t>
    </r>
    <phoneticPr fontId="4" type="noConversion"/>
  </si>
  <si>
    <t>410</t>
  </si>
  <si>
    <r>
      <t>410</t>
    </r>
    <r>
      <rPr>
        <sz val="12"/>
        <rFont val="標楷體"/>
        <family val="4"/>
        <charset val="136"/>
      </rPr>
      <t>環境與管理研究所</t>
    </r>
    <phoneticPr fontId="4" type="noConversion"/>
  </si>
  <si>
    <t>454</t>
  </si>
  <si>
    <r>
      <rPr>
        <sz val="12"/>
        <rFont val="標楷體"/>
        <family val="4"/>
        <charset val="136"/>
      </rPr>
      <t>管理學院</t>
    </r>
    <phoneticPr fontId="4" type="noConversion"/>
  </si>
  <si>
    <r>
      <t>454</t>
    </r>
    <r>
      <rPr>
        <sz val="12"/>
        <rFont val="標楷體"/>
        <family val="4"/>
        <charset val="136"/>
      </rPr>
      <t>管理學院</t>
    </r>
    <phoneticPr fontId="4" type="noConversion"/>
  </si>
  <si>
    <t>340</t>
  </si>
  <si>
    <r>
      <t>340</t>
    </r>
    <r>
      <rPr>
        <sz val="12"/>
        <rFont val="標楷體"/>
        <family val="4"/>
        <charset val="136"/>
      </rPr>
      <t>經營管理系</t>
    </r>
    <phoneticPr fontId="4" type="noConversion"/>
  </si>
  <si>
    <t>230</t>
  </si>
  <si>
    <r>
      <t>230</t>
    </r>
    <r>
      <rPr>
        <sz val="12"/>
        <rFont val="標楷體"/>
        <family val="4"/>
        <charset val="136"/>
      </rPr>
      <t>工業工程與管理系</t>
    </r>
    <phoneticPr fontId="4" type="noConversion"/>
  </si>
  <si>
    <t>476</t>
  </si>
  <si>
    <r>
      <t>476</t>
    </r>
    <r>
      <rPr>
        <sz val="12"/>
        <rFont val="標楷體"/>
        <family val="4"/>
        <charset val="136"/>
      </rPr>
      <t>資訊與財經管理系</t>
    </r>
    <phoneticPr fontId="4" type="noConversion"/>
  </si>
  <si>
    <t>477</t>
  </si>
  <si>
    <r>
      <t>477</t>
    </r>
    <r>
      <rPr>
        <sz val="12"/>
        <rFont val="標楷體"/>
        <family val="4"/>
        <charset val="136"/>
      </rPr>
      <t>服務與科技管理研究所</t>
    </r>
    <phoneticPr fontId="4" type="noConversion"/>
  </si>
  <si>
    <t>456</t>
  </si>
  <si>
    <r>
      <rPr>
        <sz val="12"/>
        <rFont val="標楷體"/>
        <family val="4"/>
        <charset val="136"/>
      </rPr>
      <t>設計學院</t>
    </r>
    <phoneticPr fontId="4" type="noConversion"/>
  </si>
  <si>
    <r>
      <t>456</t>
    </r>
    <r>
      <rPr>
        <sz val="12"/>
        <rFont val="標楷體"/>
        <family val="4"/>
        <charset val="136"/>
      </rPr>
      <t>設計學院</t>
    </r>
    <phoneticPr fontId="4" type="noConversion"/>
  </si>
  <si>
    <t>473</t>
  </si>
  <si>
    <r>
      <t>473</t>
    </r>
    <r>
      <rPr>
        <sz val="12"/>
        <rFont val="標楷體"/>
        <family val="4"/>
        <charset val="136"/>
      </rPr>
      <t>互動設計系</t>
    </r>
    <phoneticPr fontId="4" type="noConversion"/>
  </si>
  <si>
    <t>280</t>
  </si>
  <si>
    <r>
      <t>280</t>
    </r>
    <r>
      <rPr>
        <sz val="12"/>
        <rFont val="標楷體"/>
        <family val="4"/>
        <charset val="136"/>
      </rPr>
      <t>工業設計系</t>
    </r>
    <phoneticPr fontId="4" type="noConversion"/>
  </si>
  <si>
    <t>290</t>
  </si>
  <si>
    <r>
      <t>290</t>
    </r>
    <r>
      <rPr>
        <sz val="12"/>
        <rFont val="標楷體"/>
        <family val="4"/>
        <charset val="136"/>
      </rPr>
      <t>建築系</t>
    </r>
    <phoneticPr fontId="4" type="noConversion"/>
  </si>
  <si>
    <t>458</t>
  </si>
  <si>
    <r>
      <rPr>
        <sz val="12"/>
        <rFont val="標楷體"/>
        <family val="4"/>
        <charset val="136"/>
      </rPr>
      <t>人文學院</t>
    </r>
    <phoneticPr fontId="4" type="noConversion"/>
  </si>
  <si>
    <r>
      <t>458</t>
    </r>
    <r>
      <rPr>
        <sz val="12"/>
        <rFont val="標楷體"/>
        <family val="4"/>
        <charset val="136"/>
      </rPr>
      <t>人文學院</t>
    </r>
    <phoneticPr fontId="4" type="noConversion"/>
  </si>
  <si>
    <t>300</t>
  </si>
  <si>
    <r>
      <t>300</t>
    </r>
    <r>
      <rPr>
        <sz val="12"/>
        <rFont val="標楷體"/>
        <family val="4"/>
        <charset val="136"/>
      </rPr>
      <t>通識教育中心</t>
    </r>
    <phoneticPr fontId="4" type="noConversion"/>
  </si>
  <si>
    <t>330</t>
  </si>
  <si>
    <r>
      <t>330</t>
    </r>
    <r>
      <rPr>
        <sz val="12"/>
        <rFont val="標楷體"/>
        <family val="4"/>
        <charset val="136"/>
      </rPr>
      <t>體育室</t>
    </r>
    <phoneticPr fontId="4" type="noConversion"/>
  </si>
  <si>
    <t>390</t>
  </si>
  <si>
    <r>
      <t>390</t>
    </r>
    <r>
      <rPr>
        <sz val="12"/>
        <rFont val="標楷體"/>
        <family val="4"/>
        <charset val="136"/>
      </rPr>
      <t>應用英文系</t>
    </r>
    <phoneticPr fontId="4" type="noConversion"/>
  </si>
  <si>
    <t>400</t>
  </si>
  <si>
    <r>
      <t>400</t>
    </r>
    <r>
      <rPr>
        <sz val="12"/>
        <rFont val="標楷體"/>
        <family val="4"/>
        <charset val="136"/>
      </rPr>
      <t>師資培育中心</t>
    </r>
    <phoneticPr fontId="4" type="noConversion"/>
  </si>
  <si>
    <t>401</t>
  </si>
  <si>
    <r>
      <t>401</t>
    </r>
    <r>
      <rPr>
        <sz val="12"/>
        <rFont val="標楷體"/>
        <family val="4"/>
        <charset val="136"/>
      </rPr>
      <t>技術及職業教育研究所</t>
    </r>
    <phoneticPr fontId="4" type="noConversion"/>
  </si>
  <si>
    <t>820</t>
  </si>
  <si>
    <r>
      <t>820</t>
    </r>
    <r>
      <rPr>
        <sz val="12"/>
        <rFont val="標楷體"/>
        <family val="4"/>
        <charset val="136"/>
      </rPr>
      <t>智慧財產權研究所</t>
    </r>
    <phoneticPr fontId="4" type="noConversion"/>
  </si>
  <si>
    <t>830</t>
  </si>
  <si>
    <r>
      <t>830</t>
    </r>
    <r>
      <rPr>
        <sz val="12"/>
        <rFont val="標楷體"/>
        <family val="4"/>
        <charset val="136"/>
      </rPr>
      <t>文化事業發展系</t>
    </r>
    <phoneticPr fontId="4" type="noConversion"/>
  </si>
  <si>
    <t>設備費</t>
  </si>
  <si>
    <t>業務費</t>
  </si>
  <si>
    <t>旅運費</t>
  </si>
  <si>
    <t>101年度</t>
    <phoneticPr fontId="4" type="noConversion"/>
  </si>
  <si>
    <t>各系所單位</t>
    <phoneticPr fontId="4" type="noConversion"/>
  </si>
  <si>
    <t>經費類別</t>
    <phoneticPr fontId="4" type="noConversion"/>
  </si>
  <si>
    <t>部門預算-系(含研發處經常門補助-重點特色、備用款等)</t>
    <phoneticPr fontId="4" type="noConversion"/>
  </si>
  <si>
    <t>研發處-發展重點特色、研討會補助</t>
    <phoneticPr fontId="4" type="noConversion"/>
  </si>
  <si>
    <t>研發處-各項獎補助等-全校</t>
    <phoneticPr fontId="4" type="noConversion"/>
  </si>
  <si>
    <t>研發處-管理費及統籌款等-全校</t>
    <phoneticPr fontId="4" type="noConversion"/>
  </si>
  <si>
    <t>學生工讀及研究生獎助學金-全校</t>
    <phoneticPr fontId="4" type="noConversion"/>
  </si>
  <si>
    <t>秘書室-支援系所設備費及專案計畫配合款</t>
    <phoneticPr fontId="4" type="noConversion"/>
  </si>
  <si>
    <t>總務處支援經費</t>
    <phoneticPr fontId="4" type="noConversion"/>
  </si>
  <si>
    <t>小計</t>
    <phoneticPr fontId="4" type="noConversion"/>
  </si>
  <si>
    <t>教育部台灣獎學金</t>
    <phoneticPr fontId="4" type="noConversion"/>
  </si>
  <si>
    <t>典範計畫</t>
    <phoneticPr fontId="4" type="noConversion"/>
  </si>
  <si>
    <t>北區-教育部補助</t>
    <phoneticPr fontId="4" type="noConversion"/>
  </si>
  <si>
    <t>卓越計畫-全校</t>
    <phoneticPr fontId="4" type="noConversion"/>
  </si>
  <si>
    <t>總計</t>
    <phoneticPr fontId="4" type="noConversion"/>
  </si>
  <si>
    <t>軍訓室</t>
    <phoneticPr fontId="4" type="noConversion"/>
  </si>
  <si>
    <t>190軍訓室</t>
    <phoneticPr fontId="4" type="noConversion"/>
  </si>
  <si>
    <t>設備費</t>
    <phoneticPr fontId="4" type="noConversion"/>
  </si>
  <si>
    <t>業務費</t>
    <phoneticPr fontId="4" type="noConversion"/>
  </si>
  <si>
    <t>旅運費</t>
    <phoneticPr fontId="4" type="noConversion"/>
  </si>
  <si>
    <t>機電學院</t>
    <phoneticPr fontId="4" type="noConversion"/>
  </si>
  <si>
    <t>200機械工程系</t>
    <phoneticPr fontId="4" type="noConversion"/>
  </si>
  <si>
    <t>350能源與冷凍空調系</t>
    <phoneticPr fontId="4" type="noConversion"/>
  </si>
  <si>
    <t>360車輛工程系</t>
    <phoneticPr fontId="4" type="noConversion"/>
  </si>
  <si>
    <t>370製造科技研究所</t>
    <phoneticPr fontId="4" type="noConversion"/>
  </si>
  <si>
    <t>431自動化科技研究所</t>
    <phoneticPr fontId="4" type="noConversion"/>
  </si>
  <si>
    <t>450機電學院</t>
    <phoneticPr fontId="4" type="noConversion"/>
  </si>
  <si>
    <t>工程學院</t>
    <phoneticPr fontId="4" type="noConversion"/>
  </si>
  <si>
    <t>452工程學院</t>
    <phoneticPr fontId="4" type="noConversion"/>
  </si>
  <si>
    <t>440資源工程研究所</t>
    <phoneticPr fontId="4" type="noConversion"/>
  </si>
  <si>
    <t>470生物科技研究所</t>
    <phoneticPr fontId="4" type="noConversion"/>
  </si>
  <si>
    <t>240分子科學與工程系</t>
    <phoneticPr fontId="4" type="noConversion"/>
  </si>
  <si>
    <t>250化學工程與生物科技系</t>
    <phoneticPr fontId="4" type="noConversion"/>
  </si>
  <si>
    <t>260土木工程系</t>
    <phoneticPr fontId="4" type="noConversion"/>
  </si>
  <si>
    <t>270材料及資源工程系</t>
    <phoneticPr fontId="4" type="noConversion"/>
  </si>
  <si>
    <t>410環境與管理研究所</t>
    <phoneticPr fontId="4" type="noConversion"/>
  </si>
  <si>
    <t>電資學院</t>
    <phoneticPr fontId="4" type="noConversion"/>
  </si>
  <si>
    <t>210電機工程系</t>
    <phoneticPr fontId="4" type="noConversion"/>
  </si>
  <si>
    <t>220電子工程系</t>
    <phoneticPr fontId="4" type="noConversion"/>
  </si>
  <si>
    <t>316光電系</t>
    <phoneticPr fontId="4" type="noConversion"/>
  </si>
  <si>
    <t>420資訊工程系</t>
    <phoneticPr fontId="4" type="noConversion"/>
  </si>
  <si>
    <t>451電資學院</t>
    <phoneticPr fontId="4" type="noConversion"/>
  </si>
  <si>
    <t>管理學院</t>
    <phoneticPr fontId="4" type="noConversion"/>
  </si>
  <si>
    <t>454管理學院</t>
    <phoneticPr fontId="4" type="noConversion"/>
  </si>
  <si>
    <t>340經營管理系</t>
    <phoneticPr fontId="4" type="noConversion"/>
  </si>
  <si>
    <t>230工業工程與管理系</t>
    <phoneticPr fontId="4" type="noConversion"/>
  </si>
  <si>
    <t>475資訊與運籌管理研究所</t>
    <phoneticPr fontId="4" type="noConversion"/>
  </si>
  <si>
    <t>477服務與科技管理研究所</t>
    <phoneticPr fontId="4" type="noConversion"/>
  </si>
  <si>
    <t>設計學院</t>
    <phoneticPr fontId="4" type="noConversion"/>
  </si>
  <si>
    <t>456設計學院</t>
    <phoneticPr fontId="4" type="noConversion"/>
  </si>
  <si>
    <t>473互動媒體設計研究所</t>
    <phoneticPr fontId="4" type="noConversion"/>
  </si>
  <si>
    <t>280工業設計系</t>
    <phoneticPr fontId="4" type="noConversion"/>
  </si>
  <si>
    <t>290建築系</t>
    <phoneticPr fontId="4" type="noConversion"/>
  </si>
  <si>
    <t>人文學院</t>
    <phoneticPr fontId="4" type="noConversion"/>
  </si>
  <si>
    <t>458人文學院</t>
    <phoneticPr fontId="4" type="noConversion"/>
  </si>
  <si>
    <t>300通識教育中心</t>
    <phoneticPr fontId="4" type="noConversion"/>
  </si>
  <si>
    <t>330體育室</t>
    <phoneticPr fontId="4" type="noConversion"/>
  </si>
  <si>
    <t>390應用英文系</t>
    <phoneticPr fontId="4" type="noConversion"/>
  </si>
  <si>
    <t>400師資培育中心</t>
    <phoneticPr fontId="4" type="noConversion"/>
  </si>
  <si>
    <t>401技術及職業教育研究所</t>
    <phoneticPr fontId="4" type="noConversion"/>
  </si>
  <si>
    <t>820智慧財產權研究所</t>
    <phoneticPr fontId="4" type="noConversion"/>
  </si>
  <si>
    <t>830文化事業發展系</t>
    <phoneticPr fontId="4" type="noConversion"/>
  </si>
  <si>
    <t>102年度</t>
    <phoneticPr fontId="4" type="noConversion"/>
  </si>
  <si>
    <t>部門預算-系(含秘書室支援專案計畫經常門配合款.論文指導口試.等)</t>
    <phoneticPr fontId="4" type="noConversion"/>
  </si>
  <si>
    <t>研發處-發展重點特色、研討會補助、北醫馬偕合作計畫配合款</t>
    <phoneticPr fontId="4" type="noConversion"/>
  </si>
  <si>
    <t>研發處-各項獎補助等-全校</t>
    <phoneticPr fontId="4" type="noConversion"/>
  </si>
  <si>
    <t>研發處-管理費及統籌款等-全校</t>
    <phoneticPr fontId="4" type="noConversion"/>
  </si>
  <si>
    <t>秘書室支援教學儀器備用款</t>
    <phoneticPr fontId="4" type="noConversion"/>
  </si>
  <si>
    <t>學生工讀及研究生獎助學金-全校</t>
    <phoneticPr fontId="4" type="noConversion"/>
  </si>
  <si>
    <t>陽光獎助金-教職員及學生論文獎.急難救助金.競賽成績優良</t>
    <phoneticPr fontId="4" type="noConversion"/>
  </si>
  <si>
    <t>其他捐贈獎學金</t>
    <phoneticPr fontId="4" type="noConversion"/>
  </si>
  <si>
    <t>典範計畫</t>
    <phoneticPr fontId="4" type="noConversion"/>
  </si>
  <si>
    <t>旅運費</t>
    <phoneticPr fontId="4" type="noConversion"/>
  </si>
  <si>
    <t>機電學院</t>
    <phoneticPr fontId="4" type="noConversion"/>
  </si>
  <si>
    <t>200機械工程系</t>
    <phoneticPr fontId="4" type="noConversion"/>
  </si>
  <si>
    <t>設備費</t>
    <phoneticPr fontId="4" type="noConversion"/>
  </si>
  <si>
    <t>業務費</t>
    <phoneticPr fontId="4" type="noConversion"/>
  </si>
  <si>
    <t>350能源與冷凍空調系</t>
    <phoneticPr fontId="4" type="noConversion"/>
  </si>
  <si>
    <t>360車輛工程系</t>
    <phoneticPr fontId="4" type="noConversion"/>
  </si>
  <si>
    <t>370製造科技研究所</t>
    <phoneticPr fontId="4" type="noConversion"/>
  </si>
  <si>
    <t>431自動化科技研究所</t>
    <phoneticPr fontId="4" type="noConversion"/>
  </si>
  <si>
    <t>450機電學院</t>
    <phoneticPr fontId="4" type="noConversion"/>
  </si>
  <si>
    <t>電資學院</t>
    <phoneticPr fontId="4" type="noConversion"/>
  </si>
  <si>
    <t>210電機工程系</t>
    <phoneticPr fontId="4" type="noConversion"/>
  </si>
  <si>
    <t>220電子工程系</t>
    <phoneticPr fontId="4" type="noConversion"/>
  </si>
  <si>
    <t>316光電系</t>
    <phoneticPr fontId="4" type="noConversion"/>
  </si>
  <si>
    <t>420資訊工程系</t>
    <phoneticPr fontId="4" type="noConversion"/>
  </si>
  <si>
    <t>451電資學院</t>
    <phoneticPr fontId="4" type="noConversion"/>
  </si>
  <si>
    <t>工程學院</t>
    <phoneticPr fontId="4" type="noConversion"/>
  </si>
  <si>
    <t>452工程學院</t>
    <phoneticPr fontId="4" type="noConversion"/>
  </si>
  <si>
    <t>440資源工程研究所</t>
    <phoneticPr fontId="4" type="noConversion"/>
  </si>
  <si>
    <t>470生物科技研究所</t>
    <phoneticPr fontId="4" type="noConversion"/>
  </si>
  <si>
    <t>240分子科學與工程系</t>
    <phoneticPr fontId="4" type="noConversion"/>
  </si>
  <si>
    <t>250化學工程與生物科技系</t>
    <phoneticPr fontId="4" type="noConversion"/>
  </si>
  <si>
    <t>260土木工程系</t>
    <phoneticPr fontId="4" type="noConversion"/>
  </si>
  <si>
    <t>270材料及資源工程系</t>
    <phoneticPr fontId="4" type="noConversion"/>
  </si>
  <si>
    <t>410環境與管理研究所</t>
    <phoneticPr fontId="4" type="noConversion"/>
  </si>
  <si>
    <t>管理學院</t>
    <phoneticPr fontId="4" type="noConversion"/>
  </si>
  <si>
    <t>454管理學院</t>
    <phoneticPr fontId="4" type="noConversion"/>
  </si>
  <si>
    <t>340經營管理系</t>
    <phoneticPr fontId="4" type="noConversion"/>
  </si>
  <si>
    <t>230工業工程與管理系</t>
    <phoneticPr fontId="4" type="noConversion"/>
  </si>
  <si>
    <t>475資訊與運籌管理研究所</t>
    <phoneticPr fontId="4" type="noConversion"/>
  </si>
  <si>
    <t>476資訊與財經管理系</t>
    <phoneticPr fontId="4" type="noConversion"/>
  </si>
  <si>
    <t>477服務與科技管理研究所</t>
    <phoneticPr fontId="4" type="noConversion"/>
  </si>
  <si>
    <t>設計學院</t>
    <phoneticPr fontId="4" type="noConversion"/>
  </si>
  <si>
    <t>456設計學院</t>
    <phoneticPr fontId="4" type="noConversion"/>
  </si>
  <si>
    <t>473互動媒體設計研究所</t>
    <phoneticPr fontId="4" type="noConversion"/>
  </si>
  <si>
    <t>280工業設計系</t>
    <phoneticPr fontId="4" type="noConversion"/>
  </si>
  <si>
    <t>290建築系</t>
    <phoneticPr fontId="4" type="noConversion"/>
  </si>
  <si>
    <t>人文學院</t>
    <phoneticPr fontId="4" type="noConversion"/>
  </si>
  <si>
    <t>458人文學院</t>
    <phoneticPr fontId="4" type="noConversion"/>
  </si>
  <si>
    <t>300通識教育中心</t>
    <phoneticPr fontId="4" type="noConversion"/>
  </si>
  <si>
    <t>330體育室</t>
    <phoneticPr fontId="4" type="noConversion"/>
  </si>
  <si>
    <t>390應用英文系</t>
    <phoneticPr fontId="4" type="noConversion"/>
  </si>
  <si>
    <t>400師資培育中心</t>
    <phoneticPr fontId="4" type="noConversion"/>
  </si>
  <si>
    <t>401技術及職業教育研究所</t>
    <phoneticPr fontId="4" type="noConversion"/>
  </si>
  <si>
    <t>820智慧財產權研究所</t>
    <phoneticPr fontId="4" type="noConversion"/>
  </si>
  <si>
    <t>830文化事業發展系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</si>
</sst>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#,##0_ ;[Red]\-#,##0\ "/>
    <numFmt numFmtId="177" formatCode="_-* #,##0_-;\-* #,##0_-;_-* &quot;-&quot;??_-;_-@_-"/>
  </numFmts>
  <fonts count="17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6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</cellStyleXfs>
  <cellXfs count="89">
    <xf numFmtId="0" fontId="0" fillId="0" borderId="0" xfId="0">
      <alignment vertical="center"/>
    </xf>
    <xf numFmtId="49" fontId="2" fillId="0" borderId="1" xfId="2" applyNumberFormat="1" applyBorder="1" applyAlignment="1">
      <alignment horizontal="center" vertical="center" wrapText="1"/>
    </xf>
    <xf numFmtId="0" fontId="2" fillId="0" borderId="1" xfId="2" applyBorder="1" applyAlignment="1">
      <alignment horizontal="center" vertical="center" wrapText="1"/>
    </xf>
    <xf numFmtId="0" fontId="2" fillId="0" borderId="1" xfId="2" applyBorder="1" applyAlignment="1">
      <alignment vertical="center" wrapText="1"/>
    </xf>
    <xf numFmtId="41" fontId="0" fillId="2" borderId="1" xfId="3" applyFont="1" applyFill="1" applyBorder="1" applyAlignment="1">
      <alignment vertical="center" wrapText="1"/>
    </xf>
    <xf numFmtId="41" fontId="0" fillId="2" borderId="1" xfId="3" applyFont="1" applyFill="1" applyBorder="1" applyAlignment="1">
      <alignment horizontal="left" vertical="center" wrapText="1"/>
    </xf>
    <xf numFmtId="41" fontId="0" fillId="2" borderId="1" xfId="3" applyFont="1" applyFill="1" applyBorder="1" applyAlignment="1">
      <alignment horizontal="center" vertical="center" wrapText="1"/>
    </xf>
    <xf numFmtId="41" fontId="0" fillId="3" borderId="1" xfId="3" applyFont="1" applyFill="1" applyBorder="1" applyAlignment="1">
      <alignment horizontal="center" vertical="center" wrapText="1"/>
    </xf>
    <xf numFmtId="41" fontId="0" fillId="4" borderId="1" xfId="3" applyFont="1" applyFill="1" applyBorder="1" applyAlignment="1">
      <alignment horizontal="center" vertical="center" wrapText="1"/>
    </xf>
    <xf numFmtId="41" fontId="0" fillId="4" borderId="1" xfId="3" applyFont="1" applyFill="1" applyBorder="1" applyAlignment="1">
      <alignment horizontal="left" vertical="center" wrapText="1"/>
    </xf>
    <xf numFmtId="41" fontId="0" fillId="4" borderId="1" xfId="3" applyFont="1" applyFill="1" applyBorder="1" applyAlignment="1">
      <alignment vertical="center" wrapText="1"/>
    </xf>
    <xf numFmtId="41" fontId="0" fillId="5" borderId="1" xfId="3" applyFont="1" applyFill="1" applyBorder="1" applyAlignment="1">
      <alignment horizontal="center" vertical="center" wrapText="1"/>
    </xf>
    <xf numFmtId="0" fontId="2" fillId="0" borderId="0" xfId="2">
      <alignment vertical="center"/>
    </xf>
    <xf numFmtId="0" fontId="2" fillId="5" borderId="1" xfId="2" applyFill="1" applyBorder="1">
      <alignment vertical="center"/>
    </xf>
    <xf numFmtId="176" fontId="2" fillId="5" borderId="1" xfId="2" applyNumberFormat="1" applyFill="1" applyBorder="1">
      <alignment vertical="center"/>
    </xf>
    <xf numFmtId="41" fontId="0" fillId="5" borderId="1" xfId="3" applyFont="1" applyFill="1" applyBorder="1" applyAlignment="1"/>
    <xf numFmtId="41" fontId="0" fillId="5" borderId="1" xfId="3" applyFont="1" applyFill="1" applyBorder="1">
      <alignment vertical="center"/>
    </xf>
    <xf numFmtId="176" fontId="2" fillId="3" borderId="1" xfId="2" applyNumberFormat="1" applyFill="1" applyBorder="1">
      <alignment vertical="center"/>
    </xf>
    <xf numFmtId="41" fontId="2" fillId="0" borderId="0" xfId="2" applyNumberFormat="1">
      <alignment vertical="center"/>
    </xf>
    <xf numFmtId="0" fontId="2" fillId="2" borderId="1" xfId="2" applyFill="1" applyBorder="1">
      <alignment vertical="center"/>
    </xf>
    <xf numFmtId="176" fontId="2" fillId="2" borderId="1" xfId="2" applyNumberFormat="1" applyFill="1" applyBorder="1">
      <alignment vertical="center"/>
    </xf>
    <xf numFmtId="41" fontId="0" fillId="2" borderId="1" xfId="3" applyFont="1" applyFill="1" applyBorder="1" applyAlignment="1"/>
    <xf numFmtId="41" fontId="0" fillId="2" borderId="1" xfId="3" applyFont="1" applyFill="1" applyBorder="1">
      <alignment vertical="center"/>
    </xf>
    <xf numFmtId="0" fontId="2" fillId="0" borderId="1" xfId="2" applyBorder="1">
      <alignment vertical="center"/>
    </xf>
    <xf numFmtId="176" fontId="2" fillId="0" borderId="1" xfId="2" applyNumberFormat="1" applyBorder="1">
      <alignment vertical="center"/>
    </xf>
    <xf numFmtId="41" fontId="0" fillId="0" borderId="1" xfId="3" applyFont="1" applyBorder="1" applyAlignment="1"/>
    <xf numFmtId="41" fontId="0" fillId="0" borderId="1" xfId="3" applyFont="1" applyBorder="1">
      <alignment vertical="center"/>
    </xf>
    <xf numFmtId="41" fontId="0" fillId="6" borderId="1" xfId="3" applyFont="1" applyFill="1" applyBorder="1" applyAlignment="1"/>
    <xf numFmtId="0" fontId="2" fillId="0" borderId="0" xfId="2" applyAlignment="1">
      <alignment vertical="center" wrapText="1"/>
    </xf>
    <xf numFmtId="41" fontId="0" fillId="0" borderId="0" xfId="3" applyFont="1" applyAlignment="1"/>
    <xf numFmtId="41" fontId="0" fillId="6" borderId="0" xfId="3" applyFont="1" applyFill="1" applyAlignment="1"/>
    <xf numFmtId="41" fontId="0" fillId="0" borderId="0" xfId="3" applyFont="1">
      <alignment vertical="center"/>
    </xf>
    <xf numFmtId="0" fontId="2" fillId="0" borderId="0" xfId="2" applyAlignment="1">
      <alignment horizontal="right" vertical="center"/>
    </xf>
    <xf numFmtId="0" fontId="8" fillId="0" borderId="0" xfId="2" applyFont="1">
      <alignment vertical="center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41" fontId="10" fillId="2" borderId="1" xfId="3" applyFont="1" applyFill="1" applyBorder="1" applyAlignment="1">
      <alignment vertical="center" wrapText="1"/>
    </xf>
    <xf numFmtId="41" fontId="10" fillId="2" borderId="1" xfId="3" applyFont="1" applyFill="1" applyBorder="1" applyAlignment="1">
      <alignment horizontal="left" vertical="center" wrapText="1"/>
    </xf>
    <xf numFmtId="41" fontId="10" fillId="2" borderId="1" xfId="3" applyFont="1" applyFill="1" applyBorder="1" applyAlignment="1">
      <alignment horizontal="center" vertical="center" wrapText="1"/>
    </xf>
    <xf numFmtId="41" fontId="10" fillId="3" borderId="1" xfId="3" applyFont="1" applyFill="1" applyBorder="1" applyAlignment="1">
      <alignment horizontal="center" vertical="center" wrapText="1"/>
    </xf>
    <xf numFmtId="41" fontId="10" fillId="4" borderId="1" xfId="3" applyFont="1" applyFill="1" applyBorder="1" applyAlignment="1">
      <alignment horizontal="center" vertical="center" wrapText="1"/>
    </xf>
    <xf numFmtId="41" fontId="12" fillId="4" borderId="1" xfId="3" applyFont="1" applyFill="1" applyBorder="1" applyAlignment="1">
      <alignment horizontal="center" vertical="center" wrapText="1"/>
    </xf>
    <xf numFmtId="41" fontId="10" fillId="4" borderId="1" xfId="3" applyFont="1" applyFill="1" applyBorder="1" applyAlignment="1">
      <alignment horizontal="left" vertical="center" wrapText="1"/>
    </xf>
    <xf numFmtId="41" fontId="12" fillId="4" borderId="1" xfId="3" applyFont="1" applyFill="1" applyBorder="1" applyAlignment="1">
      <alignment horizontal="left" vertical="center" wrapText="1"/>
    </xf>
    <xf numFmtId="41" fontId="10" fillId="4" borderId="1" xfId="3" applyFont="1" applyFill="1" applyBorder="1" applyAlignment="1">
      <alignment vertical="center" wrapText="1"/>
    </xf>
    <xf numFmtId="41" fontId="10" fillId="5" borderId="1" xfId="3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8" fillId="5" borderId="1" xfId="2" applyFont="1" applyFill="1" applyBorder="1">
      <alignment vertical="center"/>
    </xf>
    <xf numFmtId="176" fontId="8" fillId="5" borderId="1" xfId="2" applyNumberFormat="1" applyFont="1" applyFill="1" applyBorder="1">
      <alignment vertical="center"/>
    </xf>
    <xf numFmtId="41" fontId="10" fillId="5" borderId="1" xfId="3" applyFont="1" applyFill="1" applyBorder="1" applyAlignment="1"/>
    <xf numFmtId="41" fontId="10" fillId="5" borderId="1" xfId="3" applyFont="1" applyFill="1" applyBorder="1">
      <alignment vertical="center"/>
    </xf>
    <xf numFmtId="176" fontId="8" fillId="3" borderId="1" xfId="2" applyNumberFormat="1" applyFont="1" applyFill="1" applyBorder="1">
      <alignment vertical="center"/>
    </xf>
    <xf numFmtId="176" fontId="8" fillId="5" borderId="1" xfId="2" applyNumberFormat="1" applyFont="1" applyFill="1" applyBorder="1" applyAlignment="1">
      <alignment horizontal="right" vertical="center"/>
    </xf>
    <xf numFmtId="41" fontId="8" fillId="0" borderId="0" xfId="2" applyNumberFormat="1" applyFont="1">
      <alignment vertical="center"/>
    </xf>
    <xf numFmtId="0" fontId="8" fillId="2" borderId="1" xfId="2" applyFont="1" applyFill="1" applyBorder="1">
      <alignment vertical="center"/>
    </xf>
    <xf numFmtId="176" fontId="8" fillId="2" borderId="1" xfId="2" applyNumberFormat="1" applyFont="1" applyFill="1" applyBorder="1">
      <alignment vertical="center"/>
    </xf>
    <xf numFmtId="41" fontId="10" fillId="2" borderId="1" xfId="3" applyFont="1" applyFill="1" applyBorder="1" applyAlignment="1"/>
    <xf numFmtId="41" fontId="10" fillId="2" borderId="1" xfId="3" applyFont="1" applyFill="1" applyBorder="1">
      <alignment vertical="center"/>
    </xf>
    <xf numFmtId="0" fontId="8" fillId="5" borderId="1" xfId="2" applyFont="1" applyFill="1" applyBorder="1" applyAlignment="1">
      <alignment horizontal="right" vertical="center"/>
    </xf>
    <xf numFmtId="0" fontId="8" fillId="0" borderId="1" xfId="2" applyFont="1" applyBorder="1">
      <alignment vertical="center"/>
    </xf>
    <xf numFmtId="176" fontId="8" fillId="0" borderId="1" xfId="2" applyNumberFormat="1" applyFont="1" applyBorder="1">
      <alignment vertical="center"/>
    </xf>
    <xf numFmtId="41" fontId="10" fillId="0" borderId="1" xfId="3" applyFont="1" applyBorder="1" applyAlignment="1"/>
    <xf numFmtId="41" fontId="10" fillId="0" borderId="1" xfId="3" applyFont="1" applyBorder="1">
      <alignment vertical="center"/>
    </xf>
    <xf numFmtId="0" fontId="9" fillId="0" borderId="1" xfId="2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left" vertical="center" wrapText="1"/>
    </xf>
    <xf numFmtId="0" fontId="8" fillId="7" borderId="1" xfId="2" applyFont="1" applyFill="1" applyBorder="1" applyAlignment="1">
      <alignment horizontal="left" vertical="center" wrapText="1"/>
    </xf>
    <xf numFmtId="0" fontId="8" fillId="0" borderId="0" xfId="2" applyFont="1" applyAlignment="1">
      <alignment vertical="center" wrapText="1"/>
    </xf>
    <xf numFmtId="41" fontId="10" fillId="0" borderId="0" xfId="3" applyFont="1" applyAlignment="1"/>
    <xf numFmtId="41" fontId="10" fillId="0" borderId="0" xfId="3" applyFont="1">
      <alignment vertical="center"/>
    </xf>
    <xf numFmtId="0" fontId="8" fillId="0" borderId="0" xfId="2" applyFont="1" applyAlignment="1">
      <alignment horizontal="right" vertical="center"/>
    </xf>
    <xf numFmtId="177" fontId="8" fillId="0" borderId="0" xfId="1" applyNumberFormat="1" applyFont="1">
      <alignment vertical="center"/>
    </xf>
    <xf numFmtId="177" fontId="8" fillId="0" borderId="0" xfId="2" applyNumberFormat="1" applyFont="1">
      <alignment vertical="center"/>
    </xf>
    <xf numFmtId="49" fontId="2" fillId="0" borderId="1" xfId="2" applyNumberFormat="1" applyBorder="1" applyAlignment="1">
      <alignment vertical="center" wrapText="1"/>
    </xf>
    <xf numFmtId="41" fontId="0" fillId="0" borderId="1" xfId="3" applyFont="1" applyBorder="1" applyAlignment="1">
      <alignment vertical="center" wrapText="1"/>
    </xf>
    <xf numFmtId="41" fontId="0" fillId="0" borderId="1" xfId="3" applyFont="1" applyFill="1" applyBorder="1" applyAlignment="1">
      <alignment vertical="center" wrapText="1"/>
    </xf>
    <xf numFmtId="41" fontId="0" fillId="0" borderId="1" xfId="3" applyFont="1" applyFill="1" applyBorder="1" applyAlignment="1">
      <alignment horizontal="center" vertical="center" wrapText="1"/>
    </xf>
    <xf numFmtId="176" fontId="2" fillId="0" borderId="1" xfId="2" applyNumberFormat="1" applyFill="1" applyBorder="1">
      <alignment vertical="center"/>
    </xf>
    <xf numFmtId="41" fontId="0" fillId="0" borderId="1" xfId="3" applyFont="1" applyFill="1" applyBorder="1" applyAlignment="1"/>
    <xf numFmtId="0" fontId="2" fillId="6" borderId="1" xfId="2" applyFill="1" applyBorder="1" applyAlignment="1">
      <alignment vertical="center" wrapText="1"/>
    </xf>
    <xf numFmtId="41" fontId="0" fillId="6" borderId="1" xfId="3" applyFont="1" applyFill="1" applyBorder="1" applyAlignment="1">
      <alignment vertical="center" wrapText="1"/>
    </xf>
    <xf numFmtId="41" fontId="0" fillId="6" borderId="1" xfId="3" applyFont="1" applyFill="1" applyBorder="1" applyAlignment="1">
      <alignment horizontal="center" vertical="center" wrapText="1"/>
    </xf>
    <xf numFmtId="0" fontId="2" fillId="0" borderId="1" xfId="2" applyBorder="1" applyAlignment="1">
      <alignment horizontal="left" vertical="center" wrapText="1"/>
    </xf>
    <xf numFmtId="176" fontId="2" fillId="0" borderId="1" xfId="2" applyNumberFormat="1" applyBorder="1" applyAlignment="1">
      <alignment horizontal="right" vertical="center"/>
    </xf>
    <xf numFmtId="0" fontId="2" fillId="0" borderId="1" xfId="2" applyBorder="1" applyAlignment="1">
      <alignment horizontal="right" vertical="center"/>
    </xf>
    <xf numFmtId="49" fontId="5" fillId="0" borderId="1" xfId="2" applyNumberFormat="1" applyFont="1" applyBorder="1" applyAlignment="1">
      <alignment horizontal="left" vertical="center" wrapText="1"/>
    </xf>
    <xf numFmtId="0" fontId="2" fillId="7" borderId="1" xfId="2" applyFill="1" applyBorder="1" applyAlignment="1">
      <alignment horizontal="left" vertical="center" wrapText="1"/>
    </xf>
    <xf numFmtId="176" fontId="2" fillId="5" borderId="1" xfId="2" applyNumberFormat="1" applyFill="1" applyBorder="1" applyAlignment="1">
      <alignment horizontal="right" vertical="center"/>
    </xf>
    <xf numFmtId="0" fontId="2" fillId="5" borderId="1" xfId="2" applyFill="1" applyBorder="1" applyAlignment="1">
      <alignment horizontal="right" vertical="center"/>
    </xf>
  </cellXfs>
  <cellStyles count="15">
    <cellStyle name="一般" xfId="0" builtinId="0"/>
    <cellStyle name="一般 13" xfId="4"/>
    <cellStyle name="一般 2" xfId="2"/>
    <cellStyle name="一般 2 2" xfId="6"/>
    <cellStyle name="一般 3" xfId="7"/>
    <cellStyle name="一般 3 2" xfId="8"/>
    <cellStyle name="一般 4" xfId="9"/>
    <cellStyle name="千分位" xfId="1" builtinId="3"/>
    <cellStyle name="千分位 2" xfId="10"/>
    <cellStyle name="千分位 2 2" xfId="11"/>
    <cellStyle name="千分位 2 3" xfId="12"/>
    <cellStyle name="千分位 3" xfId="5"/>
    <cellStyle name="千分位 4" xfId="13"/>
    <cellStyle name="千分位 5" xfId="14"/>
    <cellStyle name="千分位[0]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workbookViewId="0">
      <pane xSplit="3" topLeftCell="D1" activePane="topRight" state="frozen"/>
      <selection pane="topRight" activeCell="I20" sqref="I20"/>
    </sheetView>
  </sheetViews>
  <sheetFormatPr defaultRowHeight="16.5"/>
  <cols>
    <col min="1" max="1" width="5.375" style="12" customWidth="1"/>
    <col min="2" max="2" width="9.25" style="28" customWidth="1"/>
    <col min="3" max="3" width="7.5" style="12" customWidth="1"/>
    <col min="4" max="4" width="12.125" style="12" customWidth="1"/>
    <col min="5" max="5" width="12.125" style="29" customWidth="1"/>
    <col min="6" max="6" width="11.125" style="29" customWidth="1"/>
    <col min="7" max="7" width="11.5" style="29" customWidth="1"/>
    <col min="8" max="8" width="10.625" style="29" customWidth="1"/>
    <col min="9" max="9" width="9.75" style="29" customWidth="1"/>
    <col min="10" max="10" width="10" style="31" customWidth="1"/>
    <col min="11" max="11" width="11.25" style="12" customWidth="1"/>
    <col min="12" max="12" width="9.875" style="12" customWidth="1"/>
    <col min="13" max="13" width="12.125" style="12" customWidth="1"/>
    <col min="14" max="14" width="10.625" style="12" customWidth="1"/>
    <col min="15" max="15" width="11.25" style="29" customWidth="1"/>
    <col min="16" max="16" width="11.375" style="29" customWidth="1"/>
    <col min="17" max="17" width="11.5" style="32" customWidth="1"/>
    <col min="18" max="18" width="12.125" style="12" customWidth="1"/>
    <col min="19" max="256" width="8.875" style="12"/>
    <col min="257" max="257" width="5.375" style="12" customWidth="1"/>
    <col min="258" max="258" width="9.25" style="12" customWidth="1"/>
    <col min="259" max="259" width="7.5" style="12" customWidth="1"/>
    <col min="260" max="261" width="12.125" style="12" customWidth="1"/>
    <col min="262" max="262" width="11.125" style="12" customWidth="1"/>
    <col min="263" max="263" width="11.5" style="12" customWidth="1"/>
    <col min="264" max="264" width="10.625" style="12" customWidth="1"/>
    <col min="265" max="265" width="9.75" style="12" customWidth="1"/>
    <col min="266" max="266" width="10" style="12" customWidth="1"/>
    <col min="267" max="267" width="11.25" style="12" customWidth="1"/>
    <col min="268" max="268" width="9.875" style="12" customWidth="1"/>
    <col min="269" max="269" width="12.125" style="12" customWidth="1"/>
    <col min="270" max="270" width="10.625" style="12" customWidth="1"/>
    <col min="271" max="271" width="11.25" style="12" customWidth="1"/>
    <col min="272" max="272" width="11.375" style="12" customWidth="1"/>
    <col min="273" max="273" width="11.5" style="12" customWidth="1"/>
    <col min="274" max="274" width="12.125" style="12" customWidth="1"/>
    <col min="275" max="512" width="8.875" style="12"/>
    <col min="513" max="513" width="5.375" style="12" customWidth="1"/>
    <col min="514" max="514" width="9.25" style="12" customWidth="1"/>
    <col min="515" max="515" width="7.5" style="12" customWidth="1"/>
    <col min="516" max="517" width="12.125" style="12" customWidth="1"/>
    <col min="518" max="518" width="11.125" style="12" customWidth="1"/>
    <col min="519" max="519" width="11.5" style="12" customWidth="1"/>
    <col min="520" max="520" width="10.625" style="12" customWidth="1"/>
    <col min="521" max="521" width="9.75" style="12" customWidth="1"/>
    <col min="522" max="522" width="10" style="12" customWidth="1"/>
    <col min="523" max="523" width="11.25" style="12" customWidth="1"/>
    <col min="524" max="524" width="9.875" style="12" customWidth="1"/>
    <col min="525" max="525" width="12.125" style="12" customWidth="1"/>
    <col min="526" max="526" width="10.625" style="12" customWidth="1"/>
    <col min="527" max="527" width="11.25" style="12" customWidth="1"/>
    <col min="528" max="528" width="11.375" style="12" customWidth="1"/>
    <col min="529" max="529" width="11.5" style="12" customWidth="1"/>
    <col min="530" max="530" width="12.125" style="12" customWidth="1"/>
    <col min="531" max="768" width="8.875" style="12"/>
    <col min="769" max="769" width="5.375" style="12" customWidth="1"/>
    <col min="770" max="770" width="9.25" style="12" customWidth="1"/>
    <col min="771" max="771" width="7.5" style="12" customWidth="1"/>
    <col min="772" max="773" width="12.125" style="12" customWidth="1"/>
    <col min="774" max="774" width="11.125" style="12" customWidth="1"/>
    <col min="775" max="775" width="11.5" style="12" customWidth="1"/>
    <col min="776" max="776" width="10.625" style="12" customWidth="1"/>
    <col min="777" max="777" width="9.75" style="12" customWidth="1"/>
    <col min="778" max="778" width="10" style="12" customWidth="1"/>
    <col min="779" max="779" width="11.25" style="12" customWidth="1"/>
    <col min="780" max="780" width="9.875" style="12" customWidth="1"/>
    <col min="781" max="781" width="12.125" style="12" customWidth="1"/>
    <col min="782" max="782" width="10.625" style="12" customWidth="1"/>
    <col min="783" max="783" width="11.25" style="12" customWidth="1"/>
    <col min="784" max="784" width="11.375" style="12" customWidth="1"/>
    <col min="785" max="785" width="11.5" style="12" customWidth="1"/>
    <col min="786" max="786" width="12.125" style="12" customWidth="1"/>
    <col min="787" max="1024" width="8.875" style="12"/>
    <col min="1025" max="1025" width="5.375" style="12" customWidth="1"/>
    <col min="1026" max="1026" width="9.25" style="12" customWidth="1"/>
    <col min="1027" max="1027" width="7.5" style="12" customWidth="1"/>
    <col min="1028" max="1029" width="12.125" style="12" customWidth="1"/>
    <col min="1030" max="1030" width="11.125" style="12" customWidth="1"/>
    <col min="1031" max="1031" width="11.5" style="12" customWidth="1"/>
    <col min="1032" max="1032" width="10.625" style="12" customWidth="1"/>
    <col min="1033" max="1033" width="9.75" style="12" customWidth="1"/>
    <col min="1034" max="1034" width="10" style="12" customWidth="1"/>
    <col min="1035" max="1035" width="11.25" style="12" customWidth="1"/>
    <col min="1036" max="1036" width="9.875" style="12" customWidth="1"/>
    <col min="1037" max="1037" width="12.125" style="12" customWidth="1"/>
    <col min="1038" max="1038" width="10.625" style="12" customWidth="1"/>
    <col min="1039" max="1039" width="11.25" style="12" customWidth="1"/>
    <col min="1040" max="1040" width="11.375" style="12" customWidth="1"/>
    <col min="1041" max="1041" width="11.5" style="12" customWidth="1"/>
    <col min="1042" max="1042" width="12.125" style="12" customWidth="1"/>
    <col min="1043" max="1280" width="8.875" style="12"/>
    <col min="1281" max="1281" width="5.375" style="12" customWidth="1"/>
    <col min="1282" max="1282" width="9.25" style="12" customWidth="1"/>
    <col min="1283" max="1283" width="7.5" style="12" customWidth="1"/>
    <col min="1284" max="1285" width="12.125" style="12" customWidth="1"/>
    <col min="1286" max="1286" width="11.125" style="12" customWidth="1"/>
    <col min="1287" max="1287" width="11.5" style="12" customWidth="1"/>
    <col min="1288" max="1288" width="10.625" style="12" customWidth="1"/>
    <col min="1289" max="1289" width="9.75" style="12" customWidth="1"/>
    <col min="1290" max="1290" width="10" style="12" customWidth="1"/>
    <col min="1291" max="1291" width="11.25" style="12" customWidth="1"/>
    <col min="1292" max="1292" width="9.875" style="12" customWidth="1"/>
    <col min="1293" max="1293" width="12.125" style="12" customWidth="1"/>
    <col min="1294" max="1294" width="10.625" style="12" customWidth="1"/>
    <col min="1295" max="1295" width="11.25" style="12" customWidth="1"/>
    <col min="1296" max="1296" width="11.375" style="12" customWidth="1"/>
    <col min="1297" max="1297" width="11.5" style="12" customWidth="1"/>
    <col min="1298" max="1298" width="12.125" style="12" customWidth="1"/>
    <col min="1299" max="1536" width="8.875" style="12"/>
    <col min="1537" max="1537" width="5.375" style="12" customWidth="1"/>
    <col min="1538" max="1538" width="9.25" style="12" customWidth="1"/>
    <col min="1539" max="1539" width="7.5" style="12" customWidth="1"/>
    <col min="1540" max="1541" width="12.125" style="12" customWidth="1"/>
    <col min="1542" max="1542" width="11.125" style="12" customWidth="1"/>
    <col min="1543" max="1543" width="11.5" style="12" customWidth="1"/>
    <col min="1544" max="1544" width="10.625" style="12" customWidth="1"/>
    <col min="1545" max="1545" width="9.75" style="12" customWidth="1"/>
    <col min="1546" max="1546" width="10" style="12" customWidth="1"/>
    <col min="1547" max="1547" width="11.25" style="12" customWidth="1"/>
    <col min="1548" max="1548" width="9.875" style="12" customWidth="1"/>
    <col min="1549" max="1549" width="12.125" style="12" customWidth="1"/>
    <col min="1550" max="1550" width="10.625" style="12" customWidth="1"/>
    <col min="1551" max="1551" width="11.25" style="12" customWidth="1"/>
    <col min="1552" max="1552" width="11.375" style="12" customWidth="1"/>
    <col min="1553" max="1553" width="11.5" style="12" customWidth="1"/>
    <col min="1554" max="1554" width="12.125" style="12" customWidth="1"/>
    <col min="1555" max="1792" width="8.875" style="12"/>
    <col min="1793" max="1793" width="5.375" style="12" customWidth="1"/>
    <col min="1794" max="1794" width="9.25" style="12" customWidth="1"/>
    <col min="1795" max="1795" width="7.5" style="12" customWidth="1"/>
    <col min="1796" max="1797" width="12.125" style="12" customWidth="1"/>
    <col min="1798" max="1798" width="11.125" style="12" customWidth="1"/>
    <col min="1799" max="1799" width="11.5" style="12" customWidth="1"/>
    <col min="1800" max="1800" width="10.625" style="12" customWidth="1"/>
    <col min="1801" max="1801" width="9.75" style="12" customWidth="1"/>
    <col min="1802" max="1802" width="10" style="12" customWidth="1"/>
    <col min="1803" max="1803" width="11.25" style="12" customWidth="1"/>
    <col min="1804" max="1804" width="9.875" style="12" customWidth="1"/>
    <col min="1805" max="1805" width="12.125" style="12" customWidth="1"/>
    <col min="1806" max="1806" width="10.625" style="12" customWidth="1"/>
    <col min="1807" max="1807" width="11.25" style="12" customWidth="1"/>
    <col min="1808" max="1808" width="11.375" style="12" customWidth="1"/>
    <col min="1809" max="1809" width="11.5" style="12" customWidth="1"/>
    <col min="1810" max="1810" width="12.125" style="12" customWidth="1"/>
    <col min="1811" max="2048" width="8.875" style="12"/>
    <col min="2049" max="2049" width="5.375" style="12" customWidth="1"/>
    <col min="2050" max="2050" width="9.25" style="12" customWidth="1"/>
    <col min="2051" max="2051" width="7.5" style="12" customWidth="1"/>
    <col min="2052" max="2053" width="12.125" style="12" customWidth="1"/>
    <col min="2054" max="2054" width="11.125" style="12" customWidth="1"/>
    <col min="2055" max="2055" width="11.5" style="12" customWidth="1"/>
    <col min="2056" max="2056" width="10.625" style="12" customWidth="1"/>
    <col min="2057" max="2057" width="9.75" style="12" customWidth="1"/>
    <col min="2058" max="2058" width="10" style="12" customWidth="1"/>
    <col min="2059" max="2059" width="11.25" style="12" customWidth="1"/>
    <col min="2060" max="2060" width="9.875" style="12" customWidth="1"/>
    <col min="2061" max="2061" width="12.125" style="12" customWidth="1"/>
    <col min="2062" max="2062" width="10.625" style="12" customWidth="1"/>
    <col min="2063" max="2063" width="11.25" style="12" customWidth="1"/>
    <col min="2064" max="2064" width="11.375" style="12" customWidth="1"/>
    <col min="2065" max="2065" width="11.5" style="12" customWidth="1"/>
    <col min="2066" max="2066" width="12.125" style="12" customWidth="1"/>
    <col min="2067" max="2304" width="8.875" style="12"/>
    <col min="2305" max="2305" width="5.375" style="12" customWidth="1"/>
    <col min="2306" max="2306" width="9.25" style="12" customWidth="1"/>
    <col min="2307" max="2307" width="7.5" style="12" customWidth="1"/>
    <col min="2308" max="2309" width="12.125" style="12" customWidth="1"/>
    <col min="2310" max="2310" width="11.125" style="12" customWidth="1"/>
    <col min="2311" max="2311" width="11.5" style="12" customWidth="1"/>
    <col min="2312" max="2312" width="10.625" style="12" customWidth="1"/>
    <col min="2313" max="2313" width="9.75" style="12" customWidth="1"/>
    <col min="2314" max="2314" width="10" style="12" customWidth="1"/>
    <col min="2315" max="2315" width="11.25" style="12" customWidth="1"/>
    <col min="2316" max="2316" width="9.875" style="12" customWidth="1"/>
    <col min="2317" max="2317" width="12.125" style="12" customWidth="1"/>
    <col min="2318" max="2318" width="10.625" style="12" customWidth="1"/>
    <col min="2319" max="2319" width="11.25" style="12" customWidth="1"/>
    <col min="2320" max="2320" width="11.375" style="12" customWidth="1"/>
    <col min="2321" max="2321" width="11.5" style="12" customWidth="1"/>
    <col min="2322" max="2322" width="12.125" style="12" customWidth="1"/>
    <col min="2323" max="2560" width="8.875" style="12"/>
    <col min="2561" max="2561" width="5.375" style="12" customWidth="1"/>
    <col min="2562" max="2562" width="9.25" style="12" customWidth="1"/>
    <col min="2563" max="2563" width="7.5" style="12" customWidth="1"/>
    <col min="2564" max="2565" width="12.125" style="12" customWidth="1"/>
    <col min="2566" max="2566" width="11.125" style="12" customWidth="1"/>
    <col min="2567" max="2567" width="11.5" style="12" customWidth="1"/>
    <col min="2568" max="2568" width="10.625" style="12" customWidth="1"/>
    <col min="2569" max="2569" width="9.75" style="12" customWidth="1"/>
    <col min="2570" max="2570" width="10" style="12" customWidth="1"/>
    <col min="2571" max="2571" width="11.25" style="12" customWidth="1"/>
    <col min="2572" max="2572" width="9.875" style="12" customWidth="1"/>
    <col min="2573" max="2573" width="12.125" style="12" customWidth="1"/>
    <col min="2574" max="2574" width="10.625" style="12" customWidth="1"/>
    <col min="2575" max="2575" width="11.25" style="12" customWidth="1"/>
    <col min="2576" max="2576" width="11.375" style="12" customWidth="1"/>
    <col min="2577" max="2577" width="11.5" style="12" customWidth="1"/>
    <col min="2578" max="2578" width="12.125" style="12" customWidth="1"/>
    <col min="2579" max="2816" width="8.875" style="12"/>
    <col min="2817" max="2817" width="5.375" style="12" customWidth="1"/>
    <col min="2818" max="2818" width="9.25" style="12" customWidth="1"/>
    <col min="2819" max="2819" width="7.5" style="12" customWidth="1"/>
    <col min="2820" max="2821" width="12.125" style="12" customWidth="1"/>
    <col min="2822" max="2822" width="11.125" style="12" customWidth="1"/>
    <col min="2823" max="2823" width="11.5" style="12" customWidth="1"/>
    <col min="2824" max="2824" width="10.625" style="12" customWidth="1"/>
    <col min="2825" max="2825" width="9.75" style="12" customWidth="1"/>
    <col min="2826" max="2826" width="10" style="12" customWidth="1"/>
    <col min="2827" max="2827" width="11.25" style="12" customWidth="1"/>
    <col min="2828" max="2828" width="9.875" style="12" customWidth="1"/>
    <col min="2829" max="2829" width="12.125" style="12" customWidth="1"/>
    <col min="2830" max="2830" width="10.625" style="12" customWidth="1"/>
    <col min="2831" max="2831" width="11.25" style="12" customWidth="1"/>
    <col min="2832" max="2832" width="11.375" style="12" customWidth="1"/>
    <col min="2833" max="2833" width="11.5" style="12" customWidth="1"/>
    <col min="2834" max="2834" width="12.125" style="12" customWidth="1"/>
    <col min="2835" max="3072" width="8.875" style="12"/>
    <col min="3073" max="3073" width="5.375" style="12" customWidth="1"/>
    <col min="3074" max="3074" width="9.25" style="12" customWidth="1"/>
    <col min="3075" max="3075" width="7.5" style="12" customWidth="1"/>
    <col min="3076" max="3077" width="12.125" style="12" customWidth="1"/>
    <col min="3078" max="3078" width="11.125" style="12" customWidth="1"/>
    <col min="3079" max="3079" width="11.5" style="12" customWidth="1"/>
    <col min="3080" max="3080" width="10.625" style="12" customWidth="1"/>
    <col min="3081" max="3081" width="9.75" style="12" customWidth="1"/>
    <col min="3082" max="3082" width="10" style="12" customWidth="1"/>
    <col min="3083" max="3083" width="11.25" style="12" customWidth="1"/>
    <col min="3084" max="3084" width="9.875" style="12" customWidth="1"/>
    <col min="3085" max="3085" width="12.125" style="12" customWidth="1"/>
    <col min="3086" max="3086" width="10.625" style="12" customWidth="1"/>
    <col min="3087" max="3087" width="11.25" style="12" customWidth="1"/>
    <col min="3088" max="3088" width="11.375" style="12" customWidth="1"/>
    <col min="3089" max="3089" width="11.5" style="12" customWidth="1"/>
    <col min="3090" max="3090" width="12.125" style="12" customWidth="1"/>
    <col min="3091" max="3328" width="8.875" style="12"/>
    <col min="3329" max="3329" width="5.375" style="12" customWidth="1"/>
    <col min="3330" max="3330" width="9.25" style="12" customWidth="1"/>
    <col min="3331" max="3331" width="7.5" style="12" customWidth="1"/>
    <col min="3332" max="3333" width="12.125" style="12" customWidth="1"/>
    <col min="3334" max="3334" width="11.125" style="12" customWidth="1"/>
    <col min="3335" max="3335" width="11.5" style="12" customWidth="1"/>
    <col min="3336" max="3336" width="10.625" style="12" customWidth="1"/>
    <col min="3337" max="3337" width="9.75" style="12" customWidth="1"/>
    <col min="3338" max="3338" width="10" style="12" customWidth="1"/>
    <col min="3339" max="3339" width="11.25" style="12" customWidth="1"/>
    <col min="3340" max="3340" width="9.875" style="12" customWidth="1"/>
    <col min="3341" max="3341" width="12.125" style="12" customWidth="1"/>
    <col min="3342" max="3342" width="10.625" style="12" customWidth="1"/>
    <col min="3343" max="3343" width="11.25" style="12" customWidth="1"/>
    <col min="3344" max="3344" width="11.375" style="12" customWidth="1"/>
    <col min="3345" max="3345" width="11.5" style="12" customWidth="1"/>
    <col min="3346" max="3346" width="12.125" style="12" customWidth="1"/>
    <col min="3347" max="3584" width="8.875" style="12"/>
    <col min="3585" max="3585" width="5.375" style="12" customWidth="1"/>
    <col min="3586" max="3586" width="9.25" style="12" customWidth="1"/>
    <col min="3587" max="3587" width="7.5" style="12" customWidth="1"/>
    <col min="3588" max="3589" width="12.125" style="12" customWidth="1"/>
    <col min="3590" max="3590" width="11.125" style="12" customWidth="1"/>
    <col min="3591" max="3591" width="11.5" style="12" customWidth="1"/>
    <col min="3592" max="3592" width="10.625" style="12" customWidth="1"/>
    <col min="3593" max="3593" width="9.75" style="12" customWidth="1"/>
    <col min="3594" max="3594" width="10" style="12" customWidth="1"/>
    <col min="3595" max="3595" width="11.25" style="12" customWidth="1"/>
    <col min="3596" max="3596" width="9.875" style="12" customWidth="1"/>
    <col min="3597" max="3597" width="12.125" style="12" customWidth="1"/>
    <col min="3598" max="3598" width="10.625" style="12" customWidth="1"/>
    <col min="3599" max="3599" width="11.25" style="12" customWidth="1"/>
    <col min="3600" max="3600" width="11.375" style="12" customWidth="1"/>
    <col min="3601" max="3601" width="11.5" style="12" customWidth="1"/>
    <col min="3602" max="3602" width="12.125" style="12" customWidth="1"/>
    <col min="3603" max="3840" width="8.875" style="12"/>
    <col min="3841" max="3841" width="5.375" style="12" customWidth="1"/>
    <col min="3842" max="3842" width="9.25" style="12" customWidth="1"/>
    <col min="3843" max="3843" width="7.5" style="12" customWidth="1"/>
    <col min="3844" max="3845" width="12.125" style="12" customWidth="1"/>
    <col min="3846" max="3846" width="11.125" style="12" customWidth="1"/>
    <col min="3847" max="3847" width="11.5" style="12" customWidth="1"/>
    <col min="3848" max="3848" width="10.625" style="12" customWidth="1"/>
    <col min="3849" max="3849" width="9.75" style="12" customWidth="1"/>
    <col min="3850" max="3850" width="10" style="12" customWidth="1"/>
    <col min="3851" max="3851" width="11.25" style="12" customWidth="1"/>
    <col min="3852" max="3852" width="9.875" style="12" customWidth="1"/>
    <col min="3853" max="3853" width="12.125" style="12" customWidth="1"/>
    <col min="3854" max="3854" width="10.625" style="12" customWidth="1"/>
    <col min="3855" max="3855" width="11.25" style="12" customWidth="1"/>
    <col min="3856" max="3856" width="11.375" style="12" customWidth="1"/>
    <col min="3857" max="3857" width="11.5" style="12" customWidth="1"/>
    <col min="3858" max="3858" width="12.125" style="12" customWidth="1"/>
    <col min="3859" max="4096" width="8.875" style="12"/>
    <col min="4097" max="4097" width="5.375" style="12" customWidth="1"/>
    <col min="4098" max="4098" width="9.25" style="12" customWidth="1"/>
    <col min="4099" max="4099" width="7.5" style="12" customWidth="1"/>
    <col min="4100" max="4101" width="12.125" style="12" customWidth="1"/>
    <col min="4102" max="4102" width="11.125" style="12" customWidth="1"/>
    <col min="4103" max="4103" width="11.5" style="12" customWidth="1"/>
    <col min="4104" max="4104" width="10.625" style="12" customWidth="1"/>
    <col min="4105" max="4105" width="9.75" style="12" customWidth="1"/>
    <col min="4106" max="4106" width="10" style="12" customWidth="1"/>
    <col min="4107" max="4107" width="11.25" style="12" customWidth="1"/>
    <col min="4108" max="4108" width="9.875" style="12" customWidth="1"/>
    <col min="4109" max="4109" width="12.125" style="12" customWidth="1"/>
    <col min="4110" max="4110" width="10.625" style="12" customWidth="1"/>
    <col min="4111" max="4111" width="11.25" style="12" customWidth="1"/>
    <col min="4112" max="4112" width="11.375" style="12" customWidth="1"/>
    <col min="4113" max="4113" width="11.5" style="12" customWidth="1"/>
    <col min="4114" max="4114" width="12.125" style="12" customWidth="1"/>
    <col min="4115" max="4352" width="8.875" style="12"/>
    <col min="4353" max="4353" width="5.375" style="12" customWidth="1"/>
    <col min="4354" max="4354" width="9.25" style="12" customWidth="1"/>
    <col min="4355" max="4355" width="7.5" style="12" customWidth="1"/>
    <col min="4356" max="4357" width="12.125" style="12" customWidth="1"/>
    <col min="4358" max="4358" width="11.125" style="12" customWidth="1"/>
    <col min="4359" max="4359" width="11.5" style="12" customWidth="1"/>
    <col min="4360" max="4360" width="10.625" style="12" customWidth="1"/>
    <col min="4361" max="4361" width="9.75" style="12" customWidth="1"/>
    <col min="4362" max="4362" width="10" style="12" customWidth="1"/>
    <col min="4363" max="4363" width="11.25" style="12" customWidth="1"/>
    <col min="4364" max="4364" width="9.875" style="12" customWidth="1"/>
    <col min="4365" max="4365" width="12.125" style="12" customWidth="1"/>
    <col min="4366" max="4366" width="10.625" style="12" customWidth="1"/>
    <col min="4367" max="4367" width="11.25" style="12" customWidth="1"/>
    <col min="4368" max="4368" width="11.375" style="12" customWidth="1"/>
    <col min="4369" max="4369" width="11.5" style="12" customWidth="1"/>
    <col min="4370" max="4370" width="12.125" style="12" customWidth="1"/>
    <col min="4371" max="4608" width="8.875" style="12"/>
    <col min="4609" max="4609" width="5.375" style="12" customWidth="1"/>
    <col min="4610" max="4610" width="9.25" style="12" customWidth="1"/>
    <col min="4611" max="4611" width="7.5" style="12" customWidth="1"/>
    <col min="4612" max="4613" width="12.125" style="12" customWidth="1"/>
    <col min="4614" max="4614" width="11.125" style="12" customWidth="1"/>
    <col min="4615" max="4615" width="11.5" style="12" customWidth="1"/>
    <col min="4616" max="4616" width="10.625" style="12" customWidth="1"/>
    <col min="4617" max="4617" width="9.75" style="12" customWidth="1"/>
    <col min="4618" max="4618" width="10" style="12" customWidth="1"/>
    <col min="4619" max="4619" width="11.25" style="12" customWidth="1"/>
    <col min="4620" max="4620" width="9.875" style="12" customWidth="1"/>
    <col min="4621" max="4621" width="12.125" style="12" customWidth="1"/>
    <col min="4622" max="4622" width="10.625" style="12" customWidth="1"/>
    <col min="4623" max="4623" width="11.25" style="12" customWidth="1"/>
    <col min="4624" max="4624" width="11.375" style="12" customWidth="1"/>
    <col min="4625" max="4625" width="11.5" style="12" customWidth="1"/>
    <col min="4626" max="4626" width="12.125" style="12" customWidth="1"/>
    <col min="4627" max="4864" width="8.875" style="12"/>
    <col min="4865" max="4865" width="5.375" style="12" customWidth="1"/>
    <col min="4866" max="4866" width="9.25" style="12" customWidth="1"/>
    <col min="4867" max="4867" width="7.5" style="12" customWidth="1"/>
    <col min="4868" max="4869" width="12.125" style="12" customWidth="1"/>
    <col min="4870" max="4870" width="11.125" style="12" customWidth="1"/>
    <col min="4871" max="4871" width="11.5" style="12" customWidth="1"/>
    <col min="4872" max="4872" width="10.625" style="12" customWidth="1"/>
    <col min="4873" max="4873" width="9.75" style="12" customWidth="1"/>
    <col min="4874" max="4874" width="10" style="12" customWidth="1"/>
    <col min="4875" max="4875" width="11.25" style="12" customWidth="1"/>
    <col min="4876" max="4876" width="9.875" style="12" customWidth="1"/>
    <col min="4877" max="4877" width="12.125" style="12" customWidth="1"/>
    <col min="4878" max="4878" width="10.625" style="12" customWidth="1"/>
    <col min="4879" max="4879" width="11.25" style="12" customWidth="1"/>
    <col min="4880" max="4880" width="11.375" style="12" customWidth="1"/>
    <col min="4881" max="4881" width="11.5" style="12" customWidth="1"/>
    <col min="4882" max="4882" width="12.125" style="12" customWidth="1"/>
    <col min="4883" max="5120" width="8.875" style="12"/>
    <col min="5121" max="5121" width="5.375" style="12" customWidth="1"/>
    <col min="5122" max="5122" width="9.25" style="12" customWidth="1"/>
    <col min="5123" max="5123" width="7.5" style="12" customWidth="1"/>
    <col min="5124" max="5125" width="12.125" style="12" customWidth="1"/>
    <col min="5126" max="5126" width="11.125" style="12" customWidth="1"/>
    <col min="5127" max="5127" width="11.5" style="12" customWidth="1"/>
    <col min="5128" max="5128" width="10.625" style="12" customWidth="1"/>
    <col min="5129" max="5129" width="9.75" style="12" customWidth="1"/>
    <col min="5130" max="5130" width="10" style="12" customWidth="1"/>
    <col min="5131" max="5131" width="11.25" style="12" customWidth="1"/>
    <col min="5132" max="5132" width="9.875" style="12" customWidth="1"/>
    <col min="5133" max="5133" width="12.125" style="12" customWidth="1"/>
    <col min="5134" max="5134" width="10.625" style="12" customWidth="1"/>
    <col min="5135" max="5135" width="11.25" style="12" customWidth="1"/>
    <col min="5136" max="5136" width="11.375" style="12" customWidth="1"/>
    <col min="5137" max="5137" width="11.5" style="12" customWidth="1"/>
    <col min="5138" max="5138" width="12.125" style="12" customWidth="1"/>
    <col min="5139" max="5376" width="8.875" style="12"/>
    <col min="5377" max="5377" width="5.375" style="12" customWidth="1"/>
    <col min="5378" max="5378" width="9.25" style="12" customWidth="1"/>
    <col min="5379" max="5379" width="7.5" style="12" customWidth="1"/>
    <col min="5380" max="5381" width="12.125" style="12" customWidth="1"/>
    <col min="5382" max="5382" width="11.125" style="12" customWidth="1"/>
    <col min="5383" max="5383" width="11.5" style="12" customWidth="1"/>
    <col min="5384" max="5384" width="10.625" style="12" customWidth="1"/>
    <col min="5385" max="5385" width="9.75" style="12" customWidth="1"/>
    <col min="5386" max="5386" width="10" style="12" customWidth="1"/>
    <col min="5387" max="5387" width="11.25" style="12" customWidth="1"/>
    <col min="5388" max="5388" width="9.875" style="12" customWidth="1"/>
    <col min="5389" max="5389" width="12.125" style="12" customWidth="1"/>
    <col min="5390" max="5390" width="10.625" style="12" customWidth="1"/>
    <col min="5391" max="5391" width="11.25" style="12" customWidth="1"/>
    <col min="5392" max="5392" width="11.375" style="12" customWidth="1"/>
    <col min="5393" max="5393" width="11.5" style="12" customWidth="1"/>
    <col min="5394" max="5394" width="12.125" style="12" customWidth="1"/>
    <col min="5395" max="5632" width="8.875" style="12"/>
    <col min="5633" max="5633" width="5.375" style="12" customWidth="1"/>
    <col min="5634" max="5634" width="9.25" style="12" customWidth="1"/>
    <col min="5635" max="5635" width="7.5" style="12" customWidth="1"/>
    <col min="5636" max="5637" width="12.125" style="12" customWidth="1"/>
    <col min="5638" max="5638" width="11.125" style="12" customWidth="1"/>
    <col min="5639" max="5639" width="11.5" style="12" customWidth="1"/>
    <col min="5640" max="5640" width="10.625" style="12" customWidth="1"/>
    <col min="5641" max="5641" width="9.75" style="12" customWidth="1"/>
    <col min="5642" max="5642" width="10" style="12" customWidth="1"/>
    <col min="5643" max="5643" width="11.25" style="12" customWidth="1"/>
    <col min="5644" max="5644" width="9.875" style="12" customWidth="1"/>
    <col min="5645" max="5645" width="12.125" style="12" customWidth="1"/>
    <col min="5646" max="5646" width="10.625" style="12" customWidth="1"/>
    <col min="5647" max="5647" width="11.25" style="12" customWidth="1"/>
    <col min="5648" max="5648" width="11.375" style="12" customWidth="1"/>
    <col min="5649" max="5649" width="11.5" style="12" customWidth="1"/>
    <col min="5650" max="5650" width="12.125" style="12" customWidth="1"/>
    <col min="5651" max="5888" width="8.875" style="12"/>
    <col min="5889" max="5889" width="5.375" style="12" customWidth="1"/>
    <col min="5890" max="5890" width="9.25" style="12" customWidth="1"/>
    <col min="5891" max="5891" width="7.5" style="12" customWidth="1"/>
    <col min="5892" max="5893" width="12.125" style="12" customWidth="1"/>
    <col min="5894" max="5894" width="11.125" style="12" customWidth="1"/>
    <col min="5895" max="5895" width="11.5" style="12" customWidth="1"/>
    <col min="5896" max="5896" width="10.625" style="12" customWidth="1"/>
    <col min="5897" max="5897" width="9.75" style="12" customWidth="1"/>
    <col min="5898" max="5898" width="10" style="12" customWidth="1"/>
    <col min="5899" max="5899" width="11.25" style="12" customWidth="1"/>
    <col min="5900" max="5900" width="9.875" style="12" customWidth="1"/>
    <col min="5901" max="5901" width="12.125" style="12" customWidth="1"/>
    <col min="5902" max="5902" width="10.625" style="12" customWidth="1"/>
    <col min="5903" max="5903" width="11.25" style="12" customWidth="1"/>
    <col min="5904" max="5904" width="11.375" style="12" customWidth="1"/>
    <col min="5905" max="5905" width="11.5" style="12" customWidth="1"/>
    <col min="5906" max="5906" width="12.125" style="12" customWidth="1"/>
    <col min="5907" max="6144" width="8.875" style="12"/>
    <col min="6145" max="6145" width="5.375" style="12" customWidth="1"/>
    <col min="6146" max="6146" width="9.25" style="12" customWidth="1"/>
    <col min="6147" max="6147" width="7.5" style="12" customWidth="1"/>
    <col min="6148" max="6149" width="12.125" style="12" customWidth="1"/>
    <col min="6150" max="6150" width="11.125" style="12" customWidth="1"/>
    <col min="6151" max="6151" width="11.5" style="12" customWidth="1"/>
    <col min="6152" max="6152" width="10.625" style="12" customWidth="1"/>
    <col min="6153" max="6153" width="9.75" style="12" customWidth="1"/>
    <col min="6154" max="6154" width="10" style="12" customWidth="1"/>
    <col min="6155" max="6155" width="11.25" style="12" customWidth="1"/>
    <col min="6156" max="6156" width="9.875" style="12" customWidth="1"/>
    <col min="6157" max="6157" width="12.125" style="12" customWidth="1"/>
    <col min="6158" max="6158" width="10.625" style="12" customWidth="1"/>
    <col min="6159" max="6159" width="11.25" style="12" customWidth="1"/>
    <col min="6160" max="6160" width="11.375" style="12" customWidth="1"/>
    <col min="6161" max="6161" width="11.5" style="12" customWidth="1"/>
    <col min="6162" max="6162" width="12.125" style="12" customWidth="1"/>
    <col min="6163" max="6400" width="8.875" style="12"/>
    <col min="6401" max="6401" width="5.375" style="12" customWidth="1"/>
    <col min="6402" max="6402" width="9.25" style="12" customWidth="1"/>
    <col min="6403" max="6403" width="7.5" style="12" customWidth="1"/>
    <col min="6404" max="6405" width="12.125" style="12" customWidth="1"/>
    <col min="6406" max="6406" width="11.125" style="12" customWidth="1"/>
    <col min="6407" max="6407" width="11.5" style="12" customWidth="1"/>
    <col min="6408" max="6408" width="10.625" style="12" customWidth="1"/>
    <col min="6409" max="6409" width="9.75" style="12" customWidth="1"/>
    <col min="6410" max="6410" width="10" style="12" customWidth="1"/>
    <col min="6411" max="6411" width="11.25" style="12" customWidth="1"/>
    <col min="6412" max="6412" width="9.875" style="12" customWidth="1"/>
    <col min="6413" max="6413" width="12.125" style="12" customWidth="1"/>
    <col min="6414" max="6414" width="10.625" style="12" customWidth="1"/>
    <col min="6415" max="6415" width="11.25" style="12" customWidth="1"/>
    <col min="6416" max="6416" width="11.375" style="12" customWidth="1"/>
    <col min="6417" max="6417" width="11.5" style="12" customWidth="1"/>
    <col min="6418" max="6418" width="12.125" style="12" customWidth="1"/>
    <col min="6419" max="6656" width="8.875" style="12"/>
    <col min="6657" max="6657" width="5.375" style="12" customWidth="1"/>
    <col min="6658" max="6658" width="9.25" style="12" customWidth="1"/>
    <col min="6659" max="6659" width="7.5" style="12" customWidth="1"/>
    <col min="6660" max="6661" width="12.125" style="12" customWidth="1"/>
    <col min="6662" max="6662" width="11.125" style="12" customWidth="1"/>
    <col min="6663" max="6663" width="11.5" style="12" customWidth="1"/>
    <col min="6664" max="6664" width="10.625" style="12" customWidth="1"/>
    <col min="6665" max="6665" width="9.75" style="12" customWidth="1"/>
    <col min="6666" max="6666" width="10" style="12" customWidth="1"/>
    <col min="6667" max="6667" width="11.25" style="12" customWidth="1"/>
    <col min="6668" max="6668" width="9.875" style="12" customWidth="1"/>
    <col min="6669" max="6669" width="12.125" style="12" customWidth="1"/>
    <col min="6670" max="6670" width="10.625" style="12" customWidth="1"/>
    <col min="6671" max="6671" width="11.25" style="12" customWidth="1"/>
    <col min="6672" max="6672" width="11.375" style="12" customWidth="1"/>
    <col min="6673" max="6673" width="11.5" style="12" customWidth="1"/>
    <col min="6674" max="6674" width="12.125" style="12" customWidth="1"/>
    <col min="6675" max="6912" width="8.875" style="12"/>
    <col min="6913" max="6913" width="5.375" style="12" customWidth="1"/>
    <col min="6914" max="6914" width="9.25" style="12" customWidth="1"/>
    <col min="6915" max="6915" width="7.5" style="12" customWidth="1"/>
    <col min="6916" max="6917" width="12.125" style="12" customWidth="1"/>
    <col min="6918" max="6918" width="11.125" style="12" customWidth="1"/>
    <col min="6919" max="6919" width="11.5" style="12" customWidth="1"/>
    <col min="6920" max="6920" width="10.625" style="12" customWidth="1"/>
    <col min="6921" max="6921" width="9.75" style="12" customWidth="1"/>
    <col min="6922" max="6922" width="10" style="12" customWidth="1"/>
    <col min="6923" max="6923" width="11.25" style="12" customWidth="1"/>
    <col min="6924" max="6924" width="9.875" style="12" customWidth="1"/>
    <col min="6925" max="6925" width="12.125" style="12" customWidth="1"/>
    <col min="6926" max="6926" width="10.625" style="12" customWidth="1"/>
    <col min="6927" max="6927" width="11.25" style="12" customWidth="1"/>
    <col min="6928" max="6928" width="11.375" style="12" customWidth="1"/>
    <col min="6929" max="6929" width="11.5" style="12" customWidth="1"/>
    <col min="6930" max="6930" width="12.125" style="12" customWidth="1"/>
    <col min="6931" max="7168" width="8.875" style="12"/>
    <col min="7169" max="7169" width="5.375" style="12" customWidth="1"/>
    <col min="7170" max="7170" width="9.25" style="12" customWidth="1"/>
    <col min="7171" max="7171" width="7.5" style="12" customWidth="1"/>
    <col min="7172" max="7173" width="12.125" style="12" customWidth="1"/>
    <col min="7174" max="7174" width="11.125" style="12" customWidth="1"/>
    <col min="7175" max="7175" width="11.5" style="12" customWidth="1"/>
    <col min="7176" max="7176" width="10.625" style="12" customWidth="1"/>
    <col min="7177" max="7177" width="9.75" style="12" customWidth="1"/>
    <col min="7178" max="7178" width="10" style="12" customWidth="1"/>
    <col min="7179" max="7179" width="11.25" style="12" customWidth="1"/>
    <col min="7180" max="7180" width="9.875" style="12" customWidth="1"/>
    <col min="7181" max="7181" width="12.125" style="12" customWidth="1"/>
    <col min="7182" max="7182" width="10.625" style="12" customWidth="1"/>
    <col min="7183" max="7183" width="11.25" style="12" customWidth="1"/>
    <col min="7184" max="7184" width="11.375" style="12" customWidth="1"/>
    <col min="7185" max="7185" width="11.5" style="12" customWidth="1"/>
    <col min="7186" max="7186" width="12.125" style="12" customWidth="1"/>
    <col min="7187" max="7424" width="8.875" style="12"/>
    <col min="7425" max="7425" width="5.375" style="12" customWidth="1"/>
    <col min="7426" max="7426" width="9.25" style="12" customWidth="1"/>
    <col min="7427" max="7427" width="7.5" style="12" customWidth="1"/>
    <col min="7428" max="7429" width="12.125" style="12" customWidth="1"/>
    <col min="7430" max="7430" width="11.125" style="12" customWidth="1"/>
    <col min="7431" max="7431" width="11.5" style="12" customWidth="1"/>
    <col min="7432" max="7432" width="10.625" style="12" customWidth="1"/>
    <col min="7433" max="7433" width="9.75" style="12" customWidth="1"/>
    <col min="7434" max="7434" width="10" style="12" customWidth="1"/>
    <col min="7435" max="7435" width="11.25" style="12" customWidth="1"/>
    <col min="7436" max="7436" width="9.875" style="12" customWidth="1"/>
    <col min="7437" max="7437" width="12.125" style="12" customWidth="1"/>
    <col min="7438" max="7438" width="10.625" style="12" customWidth="1"/>
    <col min="7439" max="7439" width="11.25" style="12" customWidth="1"/>
    <col min="7440" max="7440" width="11.375" style="12" customWidth="1"/>
    <col min="7441" max="7441" width="11.5" style="12" customWidth="1"/>
    <col min="7442" max="7442" width="12.125" style="12" customWidth="1"/>
    <col min="7443" max="7680" width="8.875" style="12"/>
    <col min="7681" max="7681" width="5.375" style="12" customWidth="1"/>
    <col min="7682" max="7682" width="9.25" style="12" customWidth="1"/>
    <col min="7683" max="7683" width="7.5" style="12" customWidth="1"/>
    <col min="7684" max="7685" width="12.125" style="12" customWidth="1"/>
    <col min="7686" max="7686" width="11.125" style="12" customWidth="1"/>
    <col min="7687" max="7687" width="11.5" style="12" customWidth="1"/>
    <col min="7688" max="7688" width="10.625" style="12" customWidth="1"/>
    <col min="7689" max="7689" width="9.75" style="12" customWidth="1"/>
    <col min="7690" max="7690" width="10" style="12" customWidth="1"/>
    <col min="7691" max="7691" width="11.25" style="12" customWidth="1"/>
    <col min="7692" max="7692" width="9.875" style="12" customWidth="1"/>
    <col min="7693" max="7693" width="12.125" style="12" customWidth="1"/>
    <col min="7694" max="7694" width="10.625" style="12" customWidth="1"/>
    <col min="7695" max="7695" width="11.25" style="12" customWidth="1"/>
    <col min="7696" max="7696" width="11.375" style="12" customWidth="1"/>
    <col min="7697" max="7697" width="11.5" style="12" customWidth="1"/>
    <col min="7698" max="7698" width="12.125" style="12" customWidth="1"/>
    <col min="7699" max="7936" width="8.875" style="12"/>
    <col min="7937" max="7937" width="5.375" style="12" customWidth="1"/>
    <col min="7938" max="7938" width="9.25" style="12" customWidth="1"/>
    <col min="7939" max="7939" width="7.5" style="12" customWidth="1"/>
    <col min="7940" max="7941" width="12.125" style="12" customWidth="1"/>
    <col min="7942" max="7942" width="11.125" style="12" customWidth="1"/>
    <col min="7943" max="7943" width="11.5" style="12" customWidth="1"/>
    <col min="7944" max="7944" width="10.625" style="12" customWidth="1"/>
    <col min="7945" max="7945" width="9.75" style="12" customWidth="1"/>
    <col min="7946" max="7946" width="10" style="12" customWidth="1"/>
    <col min="7947" max="7947" width="11.25" style="12" customWidth="1"/>
    <col min="7948" max="7948" width="9.875" style="12" customWidth="1"/>
    <col min="7949" max="7949" width="12.125" style="12" customWidth="1"/>
    <col min="7950" max="7950" width="10.625" style="12" customWidth="1"/>
    <col min="7951" max="7951" width="11.25" style="12" customWidth="1"/>
    <col min="7952" max="7952" width="11.375" style="12" customWidth="1"/>
    <col min="7953" max="7953" width="11.5" style="12" customWidth="1"/>
    <col min="7954" max="7954" width="12.125" style="12" customWidth="1"/>
    <col min="7955" max="8192" width="8.875" style="12"/>
    <col min="8193" max="8193" width="5.375" style="12" customWidth="1"/>
    <col min="8194" max="8194" width="9.25" style="12" customWidth="1"/>
    <col min="8195" max="8195" width="7.5" style="12" customWidth="1"/>
    <col min="8196" max="8197" width="12.125" style="12" customWidth="1"/>
    <col min="8198" max="8198" width="11.125" style="12" customWidth="1"/>
    <col min="8199" max="8199" width="11.5" style="12" customWidth="1"/>
    <col min="8200" max="8200" width="10.625" style="12" customWidth="1"/>
    <col min="8201" max="8201" width="9.75" style="12" customWidth="1"/>
    <col min="8202" max="8202" width="10" style="12" customWidth="1"/>
    <col min="8203" max="8203" width="11.25" style="12" customWidth="1"/>
    <col min="8204" max="8204" width="9.875" style="12" customWidth="1"/>
    <col min="8205" max="8205" width="12.125" style="12" customWidth="1"/>
    <col min="8206" max="8206" width="10.625" style="12" customWidth="1"/>
    <col min="8207" max="8207" width="11.25" style="12" customWidth="1"/>
    <col min="8208" max="8208" width="11.375" style="12" customWidth="1"/>
    <col min="8209" max="8209" width="11.5" style="12" customWidth="1"/>
    <col min="8210" max="8210" width="12.125" style="12" customWidth="1"/>
    <col min="8211" max="8448" width="8.875" style="12"/>
    <col min="8449" max="8449" width="5.375" style="12" customWidth="1"/>
    <col min="8450" max="8450" width="9.25" style="12" customWidth="1"/>
    <col min="8451" max="8451" width="7.5" style="12" customWidth="1"/>
    <col min="8452" max="8453" width="12.125" style="12" customWidth="1"/>
    <col min="8454" max="8454" width="11.125" style="12" customWidth="1"/>
    <col min="8455" max="8455" width="11.5" style="12" customWidth="1"/>
    <col min="8456" max="8456" width="10.625" style="12" customWidth="1"/>
    <col min="8457" max="8457" width="9.75" style="12" customWidth="1"/>
    <col min="8458" max="8458" width="10" style="12" customWidth="1"/>
    <col min="8459" max="8459" width="11.25" style="12" customWidth="1"/>
    <col min="8460" max="8460" width="9.875" style="12" customWidth="1"/>
    <col min="8461" max="8461" width="12.125" style="12" customWidth="1"/>
    <col min="8462" max="8462" width="10.625" style="12" customWidth="1"/>
    <col min="8463" max="8463" width="11.25" style="12" customWidth="1"/>
    <col min="8464" max="8464" width="11.375" style="12" customWidth="1"/>
    <col min="8465" max="8465" width="11.5" style="12" customWidth="1"/>
    <col min="8466" max="8466" width="12.125" style="12" customWidth="1"/>
    <col min="8467" max="8704" width="8.875" style="12"/>
    <col min="8705" max="8705" width="5.375" style="12" customWidth="1"/>
    <col min="8706" max="8706" width="9.25" style="12" customWidth="1"/>
    <col min="8707" max="8707" width="7.5" style="12" customWidth="1"/>
    <col min="8708" max="8709" width="12.125" style="12" customWidth="1"/>
    <col min="8710" max="8710" width="11.125" style="12" customWidth="1"/>
    <col min="8711" max="8711" width="11.5" style="12" customWidth="1"/>
    <col min="8712" max="8712" width="10.625" style="12" customWidth="1"/>
    <col min="8713" max="8713" width="9.75" style="12" customWidth="1"/>
    <col min="8714" max="8714" width="10" style="12" customWidth="1"/>
    <col min="8715" max="8715" width="11.25" style="12" customWidth="1"/>
    <col min="8716" max="8716" width="9.875" style="12" customWidth="1"/>
    <col min="8717" max="8717" width="12.125" style="12" customWidth="1"/>
    <col min="8718" max="8718" width="10.625" style="12" customWidth="1"/>
    <col min="8719" max="8719" width="11.25" style="12" customWidth="1"/>
    <col min="8720" max="8720" width="11.375" style="12" customWidth="1"/>
    <col min="8721" max="8721" width="11.5" style="12" customWidth="1"/>
    <col min="8722" max="8722" width="12.125" style="12" customWidth="1"/>
    <col min="8723" max="8960" width="8.875" style="12"/>
    <col min="8961" max="8961" width="5.375" style="12" customWidth="1"/>
    <col min="8962" max="8962" width="9.25" style="12" customWidth="1"/>
    <col min="8963" max="8963" width="7.5" style="12" customWidth="1"/>
    <col min="8964" max="8965" width="12.125" style="12" customWidth="1"/>
    <col min="8966" max="8966" width="11.125" style="12" customWidth="1"/>
    <col min="8967" max="8967" width="11.5" style="12" customWidth="1"/>
    <col min="8968" max="8968" width="10.625" style="12" customWidth="1"/>
    <col min="8969" max="8969" width="9.75" style="12" customWidth="1"/>
    <col min="8970" max="8970" width="10" style="12" customWidth="1"/>
    <col min="8971" max="8971" width="11.25" style="12" customWidth="1"/>
    <col min="8972" max="8972" width="9.875" style="12" customWidth="1"/>
    <col min="8973" max="8973" width="12.125" style="12" customWidth="1"/>
    <col min="8974" max="8974" width="10.625" style="12" customWidth="1"/>
    <col min="8975" max="8975" width="11.25" style="12" customWidth="1"/>
    <col min="8976" max="8976" width="11.375" style="12" customWidth="1"/>
    <col min="8977" max="8977" width="11.5" style="12" customWidth="1"/>
    <col min="8978" max="8978" width="12.125" style="12" customWidth="1"/>
    <col min="8979" max="9216" width="8.875" style="12"/>
    <col min="9217" max="9217" width="5.375" style="12" customWidth="1"/>
    <col min="9218" max="9218" width="9.25" style="12" customWidth="1"/>
    <col min="9219" max="9219" width="7.5" style="12" customWidth="1"/>
    <col min="9220" max="9221" width="12.125" style="12" customWidth="1"/>
    <col min="9222" max="9222" width="11.125" style="12" customWidth="1"/>
    <col min="9223" max="9223" width="11.5" style="12" customWidth="1"/>
    <col min="9224" max="9224" width="10.625" style="12" customWidth="1"/>
    <col min="9225" max="9225" width="9.75" style="12" customWidth="1"/>
    <col min="9226" max="9226" width="10" style="12" customWidth="1"/>
    <col min="9227" max="9227" width="11.25" style="12" customWidth="1"/>
    <col min="9228" max="9228" width="9.875" style="12" customWidth="1"/>
    <col min="9229" max="9229" width="12.125" style="12" customWidth="1"/>
    <col min="9230" max="9230" width="10.625" style="12" customWidth="1"/>
    <col min="9231" max="9231" width="11.25" style="12" customWidth="1"/>
    <col min="9232" max="9232" width="11.375" style="12" customWidth="1"/>
    <col min="9233" max="9233" width="11.5" style="12" customWidth="1"/>
    <col min="9234" max="9234" width="12.125" style="12" customWidth="1"/>
    <col min="9235" max="9472" width="8.875" style="12"/>
    <col min="9473" max="9473" width="5.375" style="12" customWidth="1"/>
    <col min="9474" max="9474" width="9.25" style="12" customWidth="1"/>
    <col min="9475" max="9475" width="7.5" style="12" customWidth="1"/>
    <col min="9476" max="9477" width="12.125" style="12" customWidth="1"/>
    <col min="9478" max="9478" width="11.125" style="12" customWidth="1"/>
    <col min="9479" max="9479" width="11.5" style="12" customWidth="1"/>
    <col min="9480" max="9480" width="10.625" style="12" customWidth="1"/>
    <col min="9481" max="9481" width="9.75" style="12" customWidth="1"/>
    <col min="9482" max="9482" width="10" style="12" customWidth="1"/>
    <col min="9483" max="9483" width="11.25" style="12" customWidth="1"/>
    <col min="9484" max="9484" width="9.875" style="12" customWidth="1"/>
    <col min="9485" max="9485" width="12.125" style="12" customWidth="1"/>
    <col min="9486" max="9486" width="10.625" style="12" customWidth="1"/>
    <col min="9487" max="9487" width="11.25" style="12" customWidth="1"/>
    <col min="9488" max="9488" width="11.375" style="12" customWidth="1"/>
    <col min="9489" max="9489" width="11.5" style="12" customWidth="1"/>
    <col min="9490" max="9490" width="12.125" style="12" customWidth="1"/>
    <col min="9491" max="9728" width="8.875" style="12"/>
    <col min="9729" max="9729" width="5.375" style="12" customWidth="1"/>
    <col min="9730" max="9730" width="9.25" style="12" customWidth="1"/>
    <col min="9731" max="9731" width="7.5" style="12" customWidth="1"/>
    <col min="9732" max="9733" width="12.125" style="12" customWidth="1"/>
    <col min="9734" max="9734" width="11.125" style="12" customWidth="1"/>
    <col min="9735" max="9735" width="11.5" style="12" customWidth="1"/>
    <col min="9736" max="9736" width="10.625" style="12" customWidth="1"/>
    <col min="9737" max="9737" width="9.75" style="12" customWidth="1"/>
    <col min="9738" max="9738" width="10" style="12" customWidth="1"/>
    <col min="9739" max="9739" width="11.25" style="12" customWidth="1"/>
    <col min="9740" max="9740" width="9.875" style="12" customWidth="1"/>
    <col min="9741" max="9741" width="12.125" style="12" customWidth="1"/>
    <col min="9742" max="9742" width="10.625" style="12" customWidth="1"/>
    <col min="9743" max="9743" width="11.25" style="12" customWidth="1"/>
    <col min="9744" max="9744" width="11.375" style="12" customWidth="1"/>
    <col min="9745" max="9745" width="11.5" style="12" customWidth="1"/>
    <col min="9746" max="9746" width="12.125" style="12" customWidth="1"/>
    <col min="9747" max="9984" width="8.875" style="12"/>
    <col min="9985" max="9985" width="5.375" style="12" customWidth="1"/>
    <col min="9986" max="9986" width="9.25" style="12" customWidth="1"/>
    <col min="9987" max="9987" width="7.5" style="12" customWidth="1"/>
    <col min="9988" max="9989" width="12.125" style="12" customWidth="1"/>
    <col min="9990" max="9990" width="11.125" style="12" customWidth="1"/>
    <col min="9991" max="9991" width="11.5" style="12" customWidth="1"/>
    <col min="9992" max="9992" width="10.625" style="12" customWidth="1"/>
    <col min="9993" max="9993" width="9.75" style="12" customWidth="1"/>
    <col min="9994" max="9994" width="10" style="12" customWidth="1"/>
    <col min="9995" max="9995" width="11.25" style="12" customWidth="1"/>
    <col min="9996" max="9996" width="9.875" style="12" customWidth="1"/>
    <col min="9997" max="9997" width="12.125" style="12" customWidth="1"/>
    <col min="9998" max="9998" width="10.625" style="12" customWidth="1"/>
    <col min="9999" max="9999" width="11.25" style="12" customWidth="1"/>
    <col min="10000" max="10000" width="11.375" style="12" customWidth="1"/>
    <col min="10001" max="10001" width="11.5" style="12" customWidth="1"/>
    <col min="10002" max="10002" width="12.125" style="12" customWidth="1"/>
    <col min="10003" max="10240" width="8.875" style="12"/>
    <col min="10241" max="10241" width="5.375" style="12" customWidth="1"/>
    <col min="10242" max="10242" width="9.25" style="12" customWidth="1"/>
    <col min="10243" max="10243" width="7.5" style="12" customWidth="1"/>
    <col min="10244" max="10245" width="12.125" style="12" customWidth="1"/>
    <col min="10246" max="10246" width="11.125" style="12" customWidth="1"/>
    <col min="10247" max="10247" width="11.5" style="12" customWidth="1"/>
    <col min="10248" max="10248" width="10.625" style="12" customWidth="1"/>
    <col min="10249" max="10249" width="9.75" style="12" customWidth="1"/>
    <col min="10250" max="10250" width="10" style="12" customWidth="1"/>
    <col min="10251" max="10251" width="11.25" style="12" customWidth="1"/>
    <col min="10252" max="10252" width="9.875" style="12" customWidth="1"/>
    <col min="10253" max="10253" width="12.125" style="12" customWidth="1"/>
    <col min="10254" max="10254" width="10.625" style="12" customWidth="1"/>
    <col min="10255" max="10255" width="11.25" style="12" customWidth="1"/>
    <col min="10256" max="10256" width="11.375" style="12" customWidth="1"/>
    <col min="10257" max="10257" width="11.5" style="12" customWidth="1"/>
    <col min="10258" max="10258" width="12.125" style="12" customWidth="1"/>
    <col min="10259" max="10496" width="8.875" style="12"/>
    <col min="10497" max="10497" width="5.375" style="12" customWidth="1"/>
    <col min="10498" max="10498" width="9.25" style="12" customWidth="1"/>
    <col min="10499" max="10499" width="7.5" style="12" customWidth="1"/>
    <col min="10500" max="10501" width="12.125" style="12" customWidth="1"/>
    <col min="10502" max="10502" width="11.125" style="12" customWidth="1"/>
    <col min="10503" max="10503" width="11.5" style="12" customWidth="1"/>
    <col min="10504" max="10504" width="10.625" style="12" customWidth="1"/>
    <col min="10505" max="10505" width="9.75" style="12" customWidth="1"/>
    <col min="10506" max="10506" width="10" style="12" customWidth="1"/>
    <col min="10507" max="10507" width="11.25" style="12" customWidth="1"/>
    <col min="10508" max="10508" width="9.875" style="12" customWidth="1"/>
    <col min="10509" max="10509" width="12.125" style="12" customWidth="1"/>
    <col min="10510" max="10510" width="10.625" style="12" customWidth="1"/>
    <col min="10511" max="10511" width="11.25" style="12" customWidth="1"/>
    <col min="10512" max="10512" width="11.375" style="12" customWidth="1"/>
    <col min="10513" max="10513" width="11.5" style="12" customWidth="1"/>
    <col min="10514" max="10514" width="12.125" style="12" customWidth="1"/>
    <col min="10515" max="10752" width="8.875" style="12"/>
    <col min="10753" max="10753" width="5.375" style="12" customWidth="1"/>
    <col min="10754" max="10754" width="9.25" style="12" customWidth="1"/>
    <col min="10755" max="10755" width="7.5" style="12" customWidth="1"/>
    <col min="10756" max="10757" width="12.125" style="12" customWidth="1"/>
    <col min="10758" max="10758" width="11.125" style="12" customWidth="1"/>
    <col min="10759" max="10759" width="11.5" style="12" customWidth="1"/>
    <col min="10760" max="10760" width="10.625" style="12" customWidth="1"/>
    <col min="10761" max="10761" width="9.75" style="12" customWidth="1"/>
    <col min="10762" max="10762" width="10" style="12" customWidth="1"/>
    <col min="10763" max="10763" width="11.25" style="12" customWidth="1"/>
    <col min="10764" max="10764" width="9.875" style="12" customWidth="1"/>
    <col min="10765" max="10765" width="12.125" style="12" customWidth="1"/>
    <col min="10766" max="10766" width="10.625" style="12" customWidth="1"/>
    <col min="10767" max="10767" width="11.25" style="12" customWidth="1"/>
    <col min="10768" max="10768" width="11.375" style="12" customWidth="1"/>
    <col min="10769" max="10769" width="11.5" style="12" customWidth="1"/>
    <col min="10770" max="10770" width="12.125" style="12" customWidth="1"/>
    <col min="10771" max="11008" width="8.875" style="12"/>
    <col min="11009" max="11009" width="5.375" style="12" customWidth="1"/>
    <col min="11010" max="11010" width="9.25" style="12" customWidth="1"/>
    <col min="11011" max="11011" width="7.5" style="12" customWidth="1"/>
    <col min="11012" max="11013" width="12.125" style="12" customWidth="1"/>
    <col min="11014" max="11014" width="11.125" style="12" customWidth="1"/>
    <col min="11015" max="11015" width="11.5" style="12" customWidth="1"/>
    <col min="11016" max="11016" width="10.625" style="12" customWidth="1"/>
    <col min="11017" max="11017" width="9.75" style="12" customWidth="1"/>
    <col min="11018" max="11018" width="10" style="12" customWidth="1"/>
    <col min="11019" max="11019" width="11.25" style="12" customWidth="1"/>
    <col min="11020" max="11020" width="9.875" style="12" customWidth="1"/>
    <col min="11021" max="11021" width="12.125" style="12" customWidth="1"/>
    <col min="11022" max="11022" width="10.625" style="12" customWidth="1"/>
    <col min="11023" max="11023" width="11.25" style="12" customWidth="1"/>
    <col min="11024" max="11024" width="11.375" style="12" customWidth="1"/>
    <col min="11025" max="11025" width="11.5" style="12" customWidth="1"/>
    <col min="11026" max="11026" width="12.125" style="12" customWidth="1"/>
    <col min="11027" max="11264" width="8.875" style="12"/>
    <col min="11265" max="11265" width="5.375" style="12" customWidth="1"/>
    <col min="11266" max="11266" width="9.25" style="12" customWidth="1"/>
    <col min="11267" max="11267" width="7.5" style="12" customWidth="1"/>
    <col min="11268" max="11269" width="12.125" style="12" customWidth="1"/>
    <col min="11270" max="11270" width="11.125" style="12" customWidth="1"/>
    <col min="11271" max="11271" width="11.5" style="12" customWidth="1"/>
    <col min="11272" max="11272" width="10.625" style="12" customWidth="1"/>
    <col min="11273" max="11273" width="9.75" style="12" customWidth="1"/>
    <col min="11274" max="11274" width="10" style="12" customWidth="1"/>
    <col min="11275" max="11275" width="11.25" style="12" customWidth="1"/>
    <col min="11276" max="11276" width="9.875" style="12" customWidth="1"/>
    <col min="11277" max="11277" width="12.125" style="12" customWidth="1"/>
    <col min="11278" max="11278" width="10.625" style="12" customWidth="1"/>
    <col min="11279" max="11279" width="11.25" style="12" customWidth="1"/>
    <col min="11280" max="11280" width="11.375" style="12" customWidth="1"/>
    <col min="11281" max="11281" width="11.5" style="12" customWidth="1"/>
    <col min="11282" max="11282" width="12.125" style="12" customWidth="1"/>
    <col min="11283" max="11520" width="8.875" style="12"/>
    <col min="11521" max="11521" width="5.375" style="12" customWidth="1"/>
    <col min="11522" max="11522" width="9.25" style="12" customWidth="1"/>
    <col min="11523" max="11523" width="7.5" style="12" customWidth="1"/>
    <col min="11524" max="11525" width="12.125" style="12" customWidth="1"/>
    <col min="11526" max="11526" width="11.125" style="12" customWidth="1"/>
    <col min="11527" max="11527" width="11.5" style="12" customWidth="1"/>
    <col min="11528" max="11528" width="10.625" style="12" customWidth="1"/>
    <col min="11529" max="11529" width="9.75" style="12" customWidth="1"/>
    <col min="11530" max="11530" width="10" style="12" customWidth="1"/>
    <col min="11531" max="11531" width="11.25" style="12" customWidth="1"/>
    <col min="11532" max="11532" width="9.875" style="12" customWidth="1"/>
    <col min="11533" max="11533" width="12.125" style="12" customWidth="1"/>
    <col min="11534" max="11534" width="10.625" style="12" customWidth="1"/>
    <col min="11535" max="11535" width="11.25" style="12" customWidth="1"/>
    <col min="11536" max="11536" width="11.375" style="12" customWidth="1"/>
    <col min="11537" max="11537" width="11.5" style="12" customWidth="1"/>
    <col min="11538" max="11538" width="12.125" style="12" customWidth="1"/>
    <col min="11539" max="11776" width="8.875" style="12"/>
    <col min="11777" max="11777" width="5.375" style="12" customWidth="1"/>
    <col min="11778" max="11778" width="9.25" style="12" customWidth="1"/>
    <col min="11779" max="11779" width="7.5" style="12" customWidth="1"/>
    <col min="11780" max="11781" width="12.125" style="12" customWidth="1"/>
    <col min="11782" max="11782" width="11.125" style="12" customWidth="1"/>
    <col min="11783" max="11783" width="11.5" style="12" customWidth="1"/>
    <col min="11784" max="11784" width="10.625" style="12" customWidth="1"/>
    <col min="11785" max="11785" width="9.75" style="12" customWidth="1"/>
    <col min="11786" max="11786" width="10" style="12" customWidth="1"/>
    <col min="11787" max="11787" width="11.25" style="12" customWidth="1"/>
    <col min="11788" max="11788" width="9.875" style="12" customWidth="1"/>
    <col min="11789" max="11789" width="12.125" style="12" customWidth="1"/>
    <col min="11790" max="11790" width="10.625" style="12" customWidth="1"/>
    <col min="11791" max="11791" width="11.25" style="12" customWidth="1"/>
    <col min="11792" max="11792" width="11.375" style="12" customWidth="1"/>
    <col min="11793" max="11793" width="11.5" style="12" customWidth="1"/>
    <col min="11794" max="11794" width="12.125" style="12" customWidth="1"/>
    <col min="11795" max="12032" width="8.875" style="12"/>
    <col min="12033" max="12033" width="5.375" style="12" customWidth="1"/>
    <col min="12034" max="12034" width="9.25" style="12" customWidth="1"/>
    <col min="12035" max="12035" width="7.5" style="12" customWidth="1"/>
    <col min="12036" max="12037" width="12.125" style="12" customWidth="1"/>
    <col min="12038" max="12038" width="11.125" style="12" customWidth="1"/>
    <col min="12039" max="12039" width="11.5" style="12" customWidth="1"/>
    <col min="12040" max="12040" width="10.625" style="12" customWidth="1"/>
    <col min="12041" max="12041" width="9.75" style="12" customWidth="1"/>
    <col min="12042" max="12042" width="10" style="12" customWidth="1"/>
    <col min="12043" max="12043" width="11.25" style="12" customWidth="1"/>
    <col min="12044" max="12044" width="9.875" style="12" customWidth="1"/>
    <col min="12045" max="12045" width="12.125" style="12" customWidth="1"/>
    <col min="12046" max="12046" width="10.625" style="12" customWidth="1"/>
    <col min="12047" max="12047" width="11.25" style="12" customWidth="1"/>
    <col min="12048" max="12048" width="11.375" style="12" customWidth="1"/>
    <col min="12049" max="12049" width="11.5" style="12" customWidth="1"/>
    <col min="12050" max="12050" width="12.125" style="12" customWidth="1"/>
    <col min="12051" max="12288" width="8.875" style="12"/>
    <col min="12289" max="12289" width="5.375" style="12" customWidth="1"/>
    <col min="12290" max="12290" width="9.25" style="12" customWidth="1"/>
    <col min="12291" max="12291" width="7.5" style="12" customWidth="1"/>
    <col min="12292" max="12293" width="12.125" style="12" customWidth="1"/>
    <col min="12294" max="12294" width="11.125" style="12" customWidth="1"/>
    <col min="12295" max="12295" width="11.5" style="12" customWidth="1"/>
    <col min="12296" max="12296" width="10.625" style="12" customWidth="1"/>
    <col min="12297" max="12297" width="9.75" style="12" customWidth="1"/>
    <col min="12298" max="12298" width="10" style="12" customWidth="1"/>
    <col min="12299" max="12299" width="11.25" style="12" customWidth="1"/>
    <col min="12300" max="12300" width="9.875" style="12" customWidth="1"/>
    <col min="12301" max="12301" width="12.125" style="12" customWidth="1"/>
    <col min="12302" max="12302" width="10.625" style="12" customWidth="1"/>
    <col min="12303" max="12303" width="11.25" style="12" customWidth="1"/>
    <col min="12304" max="12304" width="11.375" style="12" customWidth="1"/>
    <col min="12305" max="12305" width="11.5" style="12" customWidth="1"/>
    <col min="12306" max="12306" width="12.125" style="12" customWidth="1"/>
    <col min="12307" max="12544" width="8.875" style="12"/>
    <col min="12545" max="12545" width="5.375" style="12" customWidth="1"/>
    <col min="12546" max="12546" width="9.25" style="12" customWidth="1"/>
    <col min="12547" max="12547" width="7.5" style="12" customWidth="1"/>
    <col min="12548" max="12549" width="12.125" style="12" customWidth="1"/>
    <col min="12550" max="12550" width="11.125" style="12" customWidth="1"/>
    <col min="12551" max="12551" width="11.5" style="12" customWidth="1"/>
    <col min="12552" max="12552" width="10.625" style="12" customWidth="1"/>
    <col min="12553" max="12553" width="9.75" style="12" customWidth="1"/>
    <col min="12554" max="12554" width="10" style="12" customWidth="1"/>
    <col min="12555" max="12555" width="11.25" style="12" customWidth="1"/>
    <col min="12556" max="12556" width="9.875" style="12" customWidth="1"/>
    <col min="12557" max="12557" width="12.125" style="12" customWidth="1"/>
    <col min="12558" max="12558" width="10.625" style="12" customWidth="1"/>
    <col min="12559" max="12559" width="11.25" style="12" customWidth="1"/>
    <col min="12560" max="12560" width="11.375" style="12" customWidth="1"/>
    <col min="12561" max="12561" width="11.5" style="12" customWidth="1"/>
    <col min="12562" max="12562" width="12.125" style="12" customWidth="1"/>
    <col min="12563" max="12800" width="8.875" style="12"/>
    <col min="12801" max="12801" width="5.375" style="12" customWidth="1"/>
    <col min="12802" max="12802" width="9.25" style="12" customWidth="1"/>
    <col min="12803" max="12803" width="7.5" style="12" customWidth="1"/>
    <col min="12804" max="12805" width="12.125" style="12" customWidth="1"/>
    <col min="12806" max="12806" width="11.125" style="12" customWidth="1"/>
    <col min="12807" max="12807" width="11.5" style="12" customWidth="1"/>
    <col min="12808" max="12808" width="10.625" style="12" customWidth="1"/>
    <col min="12809" max="12809" width="9.75" style="12" customWidth="1"/>
    <col min="12810" max="12810" width="10" style="12" customWidth="1"/>
    <col min="12811" max="12811" width="11.25" style="12" customWidth="1"/>
    <col min="12812" max="12812" width="9.875" style="12" customWidth="1"/>
    <col min="12813" max="12813" width="12.125" style="12" customWidth="1"/>
    <col min="12814" max="12814" width="10.625" style="12" customWidth="1"/>
    <col min="12815" max="12815" width="11.25" style="12" customWidth="1"/>
    <col min="12816" max="12816" width="11.375" style="12" customWidth="1"/>
    <col min="12817" max="12817" width="11.5" style="12" customWidth="1"/>
    <col min="12818" max="12818" width="12.125" style="12" customWidth="1"/>
    <col min="12819" max="13056" width="8.875" style="12"/>
    <col min="13057" max="13057" width="5.375" style="12" customWidth="1"/>
    <col min="13058" max="13058" width="9.25" style="12" customWidth="1"/>
    <col min="13059" max="13059" width="7.5" style="12" customWidth="1"/>
    <col min="13060" max="13061" width="12.125" style="12" customWidth="1"/>
    <col min="13062" max="13062" width="11.125" style="12" customWidth="1"/>
    <col min="13063" max="13063" width="11.5" style="12" customWidth="1"/>
    <col min="13064" max="13064" width="10.625" style="12" customWidth="1"/>
    <col min="13065" max="13065" width="9.75" style="12" customWidth="1"/>
    <col min="13066" max="13066" width="10" style="12" customWidth="1"/>
    <col min="13067" max="13067" width="11.25" style="12" customWidth="1"/>
    <col min="13068" max="13068" width="9.875" style="12" customWidth="1"/>
    <col min="13069" max="13069" width="12.125" style="12" customWidth="1"/>
    <col min="13070" max="13070" width="10.625" style="12" customWidth="1"/>
    <col min="13071" max="13071" width="11.25" style="12" customWidth="1"/>
    <col min="13072" max="13072" width="11.375" style="12" customWidth="1"/>
    <col min="13073" max="13073" width="11.5" style="12" customWidth="1"/>
    <col min="13074" max="13074" width="12.125" style="12" customWidth="1"/>
    <col min="13075" max="13312" width="8.875" style="12"/>
    <col min="13313" max="13313" width="5.375" style="12" customWidth="1"/>
    <col min="13314" max="13314" width="9.25" style="12" customWidth="1"/>
    <col min="13315" max="13315" width="7.5" style="12" customWidth="1"/>
    <col min="13316" max="13317" width="12.125" style="12" customWidth="1"/>
    <col min="13318" max="13318" width="11.125" style="12" customWidth="1"/>
    <col min="13319" max="13319" width="11.5" style="12" customWidth="1"/>
    <col min="13320" max="13320" width="10.625" style="12" customWidth="1"/>
    <col min="13321" max="13321" width="9.75" style="12" customWidth="1"/>
    <col min="13322" max="13322" width="10" style="12" customWidth="1"/>
    <col min="13323" max="13323" width="11.25" style="12" customWidth="1"/>
    <col min="13324" max="13324" width="9.875" style="12" customWidth="1"/>
    <col min="13325" max="13325" width="12.125" style="12" customWidth="1"/>
    <col min="13326" max="13326" width="10.625" style="12" customWidth="1"/>
    <col min="13327" max="13327" width="11.25" style="12" customWidth="1"/>
    <col min="13328" max="13328" width="11.375" style="12" customWidth="1"/>
    <col min="13329" max="13329" width="11.5" style="12" customWidth="1"/>
    <col min="13330" max="13330" width="12.125" style="12" customWidth="1"/>
    <col min="13331" max="13568" width="8.875" style="12"/>
    <col min="13569" max="13569" width="5.375" style="12" customWidth="1"/>
    <col min="13570" max="13570" width="9.25" style="12" customWidth="1"/>
    <col min="13571" max="13571" width="7.5" style="12" customWidth="1"/>
    <col min="13572" max="13573" width="12.125" style="12" customWidth="1"/>
    <col min="13574" max="13574" width="11.125" style="12" customWidth="1"/>
    <col min="13575" max="13575" width="11.5" style="12" customWidth="1"/>
    <col min="13576" max="13576" width="10.625" style="12" customWidth="1"/>
    <col min="13577" max="13577" width="9.75" style="12" customWidth="1"/>
    <col min="13578" max="13578" width="10" style="12" customWidth="1"/>
    <col min="13579" max="13579" width="11.25" style="12" customWidth="1"/>
    <col min="13580" max="13580" width="9.875" style="12" customWidth="1"/>
    <col min="13581" max="13581" width="12.125" style="12" customWidth="1"/>
    <col min="13582" max="13582" width="10.625" style="12" customWidth="1"/>
    <col min="13583" max="13583" width="11.25" style="12" customWidth="1"/>
    <col min="13584" max="13584" width="11.375" style="12" customWidth="1"/>
    <col min="13585" max="13585" width="11.5" style="12" customWidth="1"/>
    <col min="13586" max="13586" width="12.125" style="12" customWidth="1"/>
    <col min="13587" max="13824" width="8.875" style="12"/>
    <col min="13825" max="13825" width="5.375" style="12" customWidth="1"/>
    <col min="13826" max="13826" width="9.25" style="12" customWidth="1"/>
    <col min="13827" max="13827" width="7.5" style="12" customWidth="1"/>
    <col min="13828" max="13829" width="12.125" style="12" customWidth="1"/>
    <col min="13830" max="13830" width="11.125" style="12" customWidth="1"/>
    <col min="13831" max="13831" width="11.5" style="12" customWidth="1"/>
    <col min="13832" max="13832" width="10.625" style="12" customWidth="1"/>
    <col min="13833" max="13833" width="9.75" style="12" customWidth="1"/>
    <col min="13834" max="13834" width="10" style="12" customWidth="1"/>
    <col min="13835" max="13835" width="11.25" style="12" customWidth="1"/>
    <col min="13836" max="13836" width="9.875" style="12" customWidth="1"/>
    <col min="13837" max="13837" width="12.125" style="12" customWidth="1"/>
    <col min="13838" max="13838" width="10.625" style="12" customWidth="1"/>
    <col min="13839" max="13839" width="11.25" style="12" customWidth="1"/>
    <col min="13840" max="13840" width="11.375" style="12" customWidth="1"/>
    <col min="13841" max="13841" width="11.5" style="12" customWidth="1"/>
    <col min="13842" max="13842" width="12.125" style="12" customWidth="1"/>
    <col min="13843" max="14080" width="8.875" style="12"/>
    <col min="14081" max="14081" width="5.375" style="12" customWidth="1"/>
    <col min="14082" max="14082" width="9.25" style="12" customWidth="1"/>
    <col min="14083" max="14083" width="7.5" style="12" customWidth="1"/>
    <col min="14084" max="14085" width="12.125" style="12" customWidth="1"/>
    <col min="14086" max="14086" width="11.125" style="12" customWidth="1"/>
    <col min="14087" max="14087" width="11.5" style="12" customWidth="1"/>
    <col min="14088" max="14088" width="10.625" style="12" customWidth="1"/>
    <col min="14089" max="14089" width="9.75" style="12" customWidth="1"/>
    <col min="14090" max="14090" width="10" style="12" customWidth="1"/>
    <col min="14091" max="14091" width="11.25" style="12" customWidth="1"/>
    <col min="14092" max="14092" width="9.875" style="12" customWidth="1"/>
    <col min="14093" max="14093" width="12.125" style="12" customWidth="1"/>
    <col min="14094" max="14094" width="10.625" style="12" customWidth="1"/>
    <col min="14095" max="14095" width="11.25" style="12" customWidth="1"/>
    <col min="14096" max="14096" width="11.375" style="12" customWidth="1"/>
    <col min="14097" max="14097" width="11.5" style="12" customWidth="1"/>
    <col min="14098" max="14098" width="12.125" style="12" customWidth="1"/>
    <col min="14099" max="14336" width="8.875" style="12"/>
    <col min="14337" max="14337" width="5.375" style="12" customWidth="1"/>
    <col min="14338" max="14338" width="9.25" style="12" customWidth="1"/>
    <col min="14339" max="14339" width="7.5" style="12" customWidth="1"/>
    <col min="14340" max="14341" width="12.125" style="12" customWidth="1"/>
    <col min="14342" max="14342" width="11.125" style="12" customWidth="1"/>
    <col min="14343" max="14343" width="11.5" style="12" customWidth="1"/>
    <col min="14344" max="14344" width="10.625" style="12" customWidth="1"/>
    <col min="14345" max="14345" width="9.75" style="12" customWidth="1"/>
    <col min="14346" max="14346" width="10" style="12" customWidth="1"/>
    <col min="14347" max="14347" width="11.25" style="12" customWidth="1"/>
    <col min="14348" max="14348" width="9.875" style="12" customWidth="1"/>
    <col min="14349" max="14349" width="12.125" style="12" customWidth="1"/>
    <col min="14350" max="14350" width="10.625" style="12" customWidth="1"/>
    <col min="14351" max="14351" width="11.25" style="12" customWidth="1"/>
    <col min="14352" max="14352" width="11.375" style="12" customWidth="1"/>
    <col min="14353" max="14353" width="11.5" style="12" customWidth="1"/>
    <col min="14354" max="14354" width="12.125" style="12" customWidth="1"/>
    <col min="14355" max="14592" width="8.875" style="12"/>
    <col min="14593" max="14593" width="5.375" style="12" customWidth="1"/>
    <col min="14594" max="14594" width="9.25" style="12" customWidth="1"/>
    <col min="14595" max="14595" width="7.5" style="12" customWidth="1"/>
    <col min="14596" max="14597" width="12.125" style="12" customWidth="1"/>
    <col min="14598" max="14598" width="11.125" style="12" customWidth="1"/>
    <col min="14599" max="14599" width="11.5" style="12" customWidth="1"/>
    <col min="14600" max="14600" width="10.625" style="12" customWidth="1"/>
    <col min="14601" max="14601" width="9.75" style="12" customWidth="1"/>
    <col min="14602" max="14602" width="10" style="12" customWidth="1"/>
    <col min="14603" max="14603" width="11.25" style="12" customWidth="1"/>
    <col min="14604" max="14604" width="9.875" style="12" customWidth="1"/>
    <col min="14605" max="14605" width="12.125" style="12" customWidth="1"/>
    <col min="14606" max="14606" width="10.625" style="12" customWidth="1"/>
    <col min="14607" max="14607" width="11.25" style="12" customWidth="1"/>
    <col min="14608" max="14608" width="11.375" style="12" customWidth="1"/>
    <col min="14609" max="14609" width="11.5" style="12" customWidth="1"/>
    <col min="14610" max="14610" width="12.125" style="12" customWidth="1"/>
    <col min="14611" max="14848" width="8.875" style="12"/>
    <col min="14849" max="14849" width="5.375" style="12" customWidth="1"/>
    <col min="14850" max="14850" width="9.25" style="12" customWidth="1"/>
    <col min="14851" max="14851" width="7.5" style="12" customWidth="1"/>
    <col min="14852" max="14853" width="12.125" style="12" customWidth="1"/>
    <col min="14854" max="14854" width="11.125" style="12" customWidth="1"/>
    <col min="14855" max="14855" width="11.5" style="12" customWidth="1"/>
    <col min="14856" max="14856" width="10.625" style="12" customWidth="1"/>
    <col min="14857" max="14857" width="9.75" style="12" customWidth="1"/>
    <col min="14858" max="14858" width="10" style="12" customWidth="1"/>
    <col min="14859" max="14859" width="11.25" style="12" customWidth="1"/>
    <col min="14860" max="14860" width="9.875" style="12" customWidth="1"/>
    <col min="14861" max="14861" width="12.125" style="12" customWidth="1"/>
    <col min="14862" max="14862" width="10.625" style="12" customWidth="1"/>
    <col min="14863" max="14863" width="11.25" style="12" customWidth="1"/>
    <col min="14864" max="14864" width="11.375" style="12" customWidth="1"/>
    <col min="14865" max="14865" width="11.5" style="12" customWidth="1"/>
    <col min="14866" max="14866" width="12.125" style="12" customWidth="1"/>
    <col min="14867" max="15104" width="8.875" style="12"/>
    <col min="15105" max="15105" width="5.375" style="12" customWidth="1"/>
    <col min="15106" max="15106" width="9.25" style="12" customWidth="1"/>
    <col min="15107" max="15107" width="7.5" style="12" customWidth="1"/>
    <col min="15108" max="15109" width="12.125" style="12" customWidth="1"/>
    <col min="15110" max="15110" width="11.125" style="12" customWidth="1"/>
    <col min="15111" max="15111" width="11.5" style="12" customWidth="1"/>
    <col min="15112" max="15112" width="10.625" style="12" customWidth="1"/>
    <col min="15113" max="15113" width="9.75" style="12" customWidth="1"/>
    <col min="15114" max="15114" width="10" style="12" customWidth="1"/>
    <col min="15115" max="15115" width="11.25" style="12" customWidth="1"/>
    <col min="15116" max="15116" width="9.875" style="12" customWidth="1"/>
    <col min="15117" max="15117" width="12.125" style="12" customWidth="1"/>
    <col min="15118" max="15118" width="10.625" style="12" customWidth="1"/>
    <col min="15119" max="15119" width="11.25" style="12" customWidth="1"/>
    <col min="15120" max="15120" width="11.375" style="12" customWidth="1"/>
    <col min="15121" max="15121" width="11.5" style="12" customWidth="1"/>
    <col min="15122" max="15122" width="12.125" style="12" customWidth="1"/>
    <col min="15123" max="15360" width="8.875" style="12"/>
    <col min="15361" max="15361" width="5.375" style="12" customWidth="1"/>
    <col min="15362" max="15362" width="9.25" style="12" customWidth="1"/>
    <col min="15363" max="15363" width="7.5" style="12" customWidth="1"/>
    <col min="15364" max="15365" width="12.125" style="12" customWidth="1"/>
    <col min="15366" max="15366" width="11.125" style="12" customWidth="1"/>
    <col min="15367" max="15367" width="11.5" style="12" customWidth="1"/>
    <col min="15368" max="15368" width="10.625" style="12" customWidth="1"/>
    <col min="15369" max="15369" width="9.75" style="12" customWidth="1"/>
    <col min="15370" max="15370" width="10" style="12" customWidth="1"/>
    <col min="15371" max="15371" width="11.25" style="12" customWidth="1"/>
    <col min="15372" max="15372" width="9.875" style="12" customWidth="1"/>
    <col min="15373" max="15373" width="12.125" style="12" customWidth="1"/>
    <col min="15374" max="15374" width="10.625" style="12" customWidth="1"/>
    <col min="15375" max="15375" width="11.25" style="12" customWidth="1"/>
    <col min="15376" max="15376" width="11.375" style="12" customWidth="1"/>
    <col min="15377" max="15377" width="11.5" style="12" customWidth="1"/>
    <col min="15378" max="15378" width="12.125" style="12" customWidth="1"/>
    <col min="15379" max="15616" width="8.875" style="12"/>
    <col min="15617" max="15617" width="5.375" style="12" customWidth="1"/>
    <col min="15618" max="15618" width="9.25" style="12" customWidth="1"/>
    <col min="15619" max="15619" width="7.5" style="12" customWidth="1"/>
    <col min="15620" max="15621" width="12.125" style="12" customWidth="1"/>
    <col min="15622" max="15622" width="11.125" style="12" customWidth="1"/>
    <col min="15623" max="15623" width="11.5" style="12" customWidth="1"/>
    <col min="15624" max="15624" width="10.625" style="12" customWidth="1"/>
    <col min="15625" max="15625" width="9.75" style="12" customWidth="1"/>
    <col min="15626" max="15626" width="10" style="12" customWidth="1"/>
    <col min="15627" max="15627" width="11.25" style="12" customWidth="1"/>
    <col min="15628" max="15628" width="9.875" style="12" customWidth="1"/>
    <col min="15629" max="15629" width="12.125" style="12" customWidth="1"/>
    <col min="15630" max="15630" width="10.625" style="12" customWidth="1"/>
    <col min="15631" max="15631" width="11.25" style="12" customWidth="1"/>
    <col min="15632" max="15632" width="11.375" style="12" customWidth="1"/>
    <col min="15633" max="15633" width="11.5" style="12" customWidth="1"/>
    <col min="15634" max="15634" width="12.125" style="12" customWidth="1"/>
    <col min="15635" max="15872" width="8.875" style="12"/>
    <col min="15873" max="15873" width="5.375" style="12" customWidth="1"/>
    <col min="15874" max="15874" width="9.25" style="12" customWidth="1"/>
    <col min="15875" max="15875" width="7.5" style="12" customWidth="1"/>
    <col min="15876" max="15877" width="12.125" style="12" customWidth="1"/>
    <col min="15878" max="15878" width="11.125" style="12" customWidth="1"/>
    <col min="15879" max="15879" width="11.5" style="12" customWidth="1"/>
    <col min="15880" max="15880" width="10.625" style="12" customWidth="1"/>
    <col min="15881" max="15881" width="9.75" style="12" customWidth="1"/>
    <col min="15882" max="15882" width="10" style="12" customWidth="1"/>
    <col min="15883" max="15883" width="11.25" style="12" customWidth="1"/>
    <col min="15884" max="15884" width="9.875" style="12" customWidth="1"/>
    <col min="15885" max="15885" width="12.125" style="12" customWidth="1"/>
    <col min="15886" max="15886" width="10.625" style="12" customWidth="1"/>
    <col min="15887" max="15887" width="11.25" style="12" customWidth="1"/>
    <col min="15888" max="15888" width="11.375" style="12" customWidth="1"/>
    <col min="15889" max="15889" width="11.5" style="12" customWidth="1"/>
    <col min="15890" max="15890" width="12.125" style="12" customWidth="1"/>
    <col min="15891" max="16128" width="8.875" style="12"/>
    <col min="16129" max="16129" width="5.375" style="12" customWidth="1"/>
    <col min="16130" max="16130" width="9.25" style="12" customWidth="1"/>
    <col min="16131" max="16131" width="7.5" style="12" customWidth="1"/>
    <col min="16132" max="16133" width="12.125" style="12" customWidth="1"/>
    <col min="16134" max="16134" width="11.125" style="12" customWidth="1"/>
    <col min="16135" max="16135" width="11.5" style="12" customWidth="1"/>
    <col min="16136" max="16136" width="10.625" style="12" customWidth="1"/>
    <col min="16137" max="16137" width="9.75" style="12" customWidth="1"/>
    <col min="16138" max="16138" width="10" style="12" customWidth="1"/>
    <col min="16139" max="16139" width="11.25" style="12" customWidth="1"/>
    <col min="16140" max="16140" width="9.875" style="12" customWidth="1"/>
    <col min="16141" max="16141" width="12.125" style="12" customWidth="1"/>
    <col min="16142" max="16142" width="10.625" style="12" customWidth="1"/>
    <col min="16143" max="16143" width="11.25" style="12" customWidth="1"/>
    <col min="16144" max="16144" width="11.375" style="12" customWidth="1"/>
    <col min="16145" max="16145" width="11.5" style="12" customWidth="1"/>
    <col min="16146" max="16146" width="12.125" style="12" customWidth="1"/>
    <col min="16147" max="16384" width="8.875" style="12"/>
  </cols>
  <sheetData>
    <row r="1" spans="1:18" ht="87.75" customHeight="1">
      <c r="A1" s="73" t="s">
        <v>190</v>
      </c>
      <c r="B1" s="3" t="s">
        <v>191</v>
      </c>
      <c r="C1" s="3" t="s">
        <v>192</v>
      </c>
      <c r="D1" s="3" t="s">
        <v>193</v>
      </c>
      <c r="E1" s="74" t="s">
        <v>194</v>
      </c>
      <c r="F1" s="74" t="s">
        <v>195</v>
      </c>
      <c r="G1" s="74" t="s">
        <v>196</v>
      </c>
      <c r="H1" s="74" t="s">
        <v>197</v>
      </c>
      <c r="I1" s="74" t="s">
        <v>198</v>
      </c>
      <c r="J1" s="75" t="s">
        <v>199</v>
      </c>
      <c r="K1" s="76" t="s">
        <v>200</v>
      </c>
      <c r="L1" s="76" t="s">
        <v>201</v>
      </c>
      <c r="M1" s="76" t="s">
        <v>202</v>
      </c>
      <c r="N1" s="74" t="s">
        <v>203</v>
      </c>
      <c r="O1" s="74" t="s">
        <v>204</v>
      </c>
      <c r="P1" s="76" t="s">
        <v>200</v>
      </c>
      <c r="Q1" s="76" t="s">
        <v>205</v>
      </c>
    </row>
    <row r="2" spans="1:18">
      <c r="A2" s="82" t="s">
        <v>206</v>
      </c>
      <c r="B2" s="82" t="s">
        <v>207</v>
      </c>
      <c r="C2" s="23" t="s">
        <v>208</v>
      </c>
      <c r="D2" s="24">
        <v>86235</v>
      </c>
      <c r="E2" s="25"/>
      <c r="F2" s="25"/>
      <c r="G2" s="25"/>
      <c r="H2" s="25"/>
      <c r="I2" s="25"/>
      <c r="J2" s="26"/>
      <c r="K2" s="24">
        <f t="shared" ref="K2:K65" si="0">SUM(D2:J2)</f>
        <v>86235</v>
      </c>
      <c r="L2" s="24"/>
      <c r="M2" s="24"/>
      <c r="N2" s="24"/>
      <c r="O2" s="25"/>
      <c r="P2" s="25">
        <f>SUM(L2:O2)</f>
        <v>0</v>
      </c>
      <c r="Q2" s="83">
        <f>SUM(K2:K4)+SUM(P2:P4)</f>
        <v>467492</v>
      </c>
      <c r="R2" s="18">
        <f>K2+P2</f>
        <v>86235</v>
      </c>
    </row>
    <row r="3" spans="1:18">
      <c r="A3" s="82"/>
      <c r="B3" s="82"/>
      <c r="C3" s="23" t="s">
        <v>209</v>
      </c>
      <c r="D3" s="24">
        <v>208793</v>
      </c>
      <c r="E3" s="25"/>
      <c r="F3" s="25"/>
      <c r="G3" s="25"/>
      <c r="H3" s="25">
        <v>119644</v>
      </c>
      <c r="I3" s="25">
        <v>49560</v>
      </c>
      <c r="J3" s="26"/>
      <c r="K3" s="24">
        <f t="shared" si="0"/>
        <v>377997</v>
      </c>
      <c r="L3" s="24"/>
      <c r="M3" s="24"/>
      <c r="N3" s="24"/>
      <c r="O3" s="24"/>
      <c r="P3" s="25">
        <f t="shared" ref="P3:P66" si="1">SUM(L3:O3)</f>
        <v>0</v>
      </c>
      <c r="Q3" s="84"/>
      <c r="R3" s="18">
        <f t="shared" ref="R3:R66" si="2">K3+P3</f>
        <v>377997</v>
      </c>
    </row>
    <row r="4" spans="1:18">
      <c r="A4" s="82"/>
      <c r="B4" s="82"/>
      <c r="C4" s="23" t="s">
        <v>210</v>
      </c>
      <c r="D4" s="24">
        <v>3260</v>
      </c>
      <c r="E4" s="25"/>
      <c r="F4" s="25"/>
      <c r="G4" s="25"/>
      <c r="H4" s="25"/>
      <c r="I4" s="25"/>
      <c r="J4" s="26"/>
      <c r="K4" s="24">
        <f t="shared" si="0"/>
        <v>3260</v>
      </c>
      <c r="L4" s="24"/>
      <c r="M4" s="24"/>
      <c r="N4" s="24"/>
      <c r="O4" s="24"/>
      <c r="P4" s="25">
        <f t="shared" si="1"/>
        <v>0</v>
      </c>
      <c r="Q4" s="84"/>
      <c r="R4" s="18">
        <f t="shared" si="2"/>
        <v>3260</v>
      </c>
    </row>
    <row r="5" spans="1:18">
      <c r="A5" s="82" t="s">
        <v>211</v>
      </c>
      <c r="B5" s="85" t="s">
        <v>212</v>
      </c>
      <c r="C5" s="23" t="s">
        <v>208</v>
      </c>
      <c r="D5" s="24">
        <v>5942675</v>
      </c>
      <c r="E5" s="25"/>
      <c r="F5" s="25"/>
      <c r="G5" s="25"/>
      <c r="H5" s="25"/>
      <c r="I5" s="25"/>
      <c r="J5" s="26"/>
      <c r="K5" s="24">
        <f t="shared" si="0"/>
        <v>5942675</v>
      </c>
      <c r="L5" s="24"/>
      <c r="M5" s="24">
        <v>2777000</v>
      </c>
      <c r="N5" s="24"/>
      <c r="O5" s="24"/>
      <c r="P5" s="25">
        <f t="shared" si="1"/>
        <v>2777000</v>
      </c>
      <c r="Q5" s="83">
        <f>SUM(K5:K7)+SUM(P5:P7)</f>
        <v>18285436</v>
      </c>
      <c r="R5" s="18">
        <f t="shared" si="2"/>
        <v>8719675</v>
      </c>
    </row>
    <row r="6" spans="1:18">
      <c r="A6" s="82"/>
      <c r="B6" s="85"/>
      <c r="C6" s="23" t="s">
        <v>209</v>
      </c>
      <c r="D6" s="24">
        <v>1001535</v>
      </c>
      <c r="E6" s="25">
        <v>70000</v>
      </c>
      <c r="F6" s="25">
        <v>1095849</v>
      </c>
      <c r="G6" s="25">
        <v>530037</v>
      </c>
      <c r="H6" s="25">
        <v>1615956</v>
      </c>
      <c r="I6" s="25">
        <v>146315</v>
      </c>
      <c r="J6" s="26">
        <v>31204</v>
      </c>
      <c r="K6" s="24">
        <f t="shared" si="0"/>
        <v>4490896</v>
      </c>
      <c r="L6" s="24">
        <v>300000</v>
      </c>
      <c r="M6" s="24">
        <v>4138012</v>
      </c>
      <c r="N6" s="24"/>
      <c r="O6" s="24">
        <v>590745</v>
      </c>
      <c r="P6" s="25">
        <f t="shared" si="1"/>
        <v>5028757</v>
      </c>
      <c r="Q6" s="84"/>
      <c r="R6" s="18">
        <f t="shared" si="2"/>
        <v>9519653</v>
      </c>
    </row>
    <row r="7" spans="1:18">
      <c r="A7" s="82"/>
      <c r="B7" s="85"/>
      <c r="C7" s="23" t="s">
        <v>210</v>
      </c>
      <c r="D7" s="77">
        <v>46108</v>
      </c>
      <c r="E7" s="25"/>
      <c r="F7" s="25"/>
      <c r="G7" s="25"/>
      <c r="H7" s="25"/>
      <c r="I7" s="25"/>
      <c r="J7" s="26"/>
      <c r="K7" s="24">
        <f t="shared" si="0"/>
        <v>46108</v>
      </c>
      <c r="L7" s="24"/>
      <c r="M7" s="24"/>
      <c r="N7" s="24"/>
      <c r="O7" s="24"/>
      <c r="P7" s="25">
        <f t="shared" si="1"/>
        <v>0</v>
      </c>
      <c r="Q7" s="84"/>
      <c r="R7" s="18">
        <f t="shared" si="2"/>
        <v>46108</v>
      </c>
    </row>
    <row r="8" spans="1:18" ht="16.5" customHeight="1">
      <c r="A8" s="82" t="s">
        <v>211</v>
      </c>
      <c r="B8" s="82" t="s">
        <v>213</v>
      </c>
      <c r="C8" s="23" t="s">
        <v>208</v>
      </c>
      <c r="D8" s="24">
        <v>2270140</v>
      </c>
      <c r="E8" s="25"/>
      <c r="F8" s="25"/>
      <c r="G8" s="25"/>
      <c r="H8" s="25"/>
      <c r="I8" s="25"/>
      <c r="J8" s="26"/>
      <c r="K8" s="24">
        <f t="shared" si="0"/>
        <v>2270140</v>
      </c>
      <c r="L8" s="24"/>
      <c r="M8" s="24">
        <v>551800</v>
      </c>
      <c r="N8" s="24"/>
      <c r="O8" s="24"/>
      <c r="P8" s="25">
        <f t="shared" si="1"/>
        <v>551800</v>
      </c>
      <c r="Q8" s="83">
        <f>SUM(K8:K10)+SUM(P8:P10)</f>
        <v>6355035</v>
      </c>
      <c r="R8" s="18">
        <f t="shared" si="2"/>
        <v>2821940</v>
      </c>
    </row>
    <row r="9" spans="1:18">
      <c r="A9" s="82"/>
      <c r="B9" s="82"/>
      <c r="C9" s="23" t="s">
        <v>209</v>
      </c>
      <c r="D9" s="24">
        <v>892915</v>
      </c>
      <c r="E9" s="25"/>
      <c r="F9" s="25">
        <v>447715</v>
      </c>
      <c r="G9" s="25">
        <v>304296</v>
      </c>
      <c r="H9" s="25">
        <v>1242263</v>
      </c>
      <c r="I9" s="25">
        <v>100000</v>
      </c>
      <c r="J9" s="26">
        <v>123600</v>
      </c>
      <c r="K9" s="24">
        <f t="shared" si="0"/>
        <v>3110789</v>
      </c>
      <c r="L9" s="24"/>
      <c r="M9" s="24">
        <v>343106</v>
      </c>
      <c r="N9" s="24"/>
      <c r="O9" s="24">
        <v>79200</v>
      </c>
      <c r="P9" s="25">
        <f t="shared" si="1"/>
        <v>422306</v>
      </c>
      <c r="Q9" s="84"/>
      <c r="R9" s="18">
        <f t="shared" si="2"/>
        <v>3533095</v>
      </c>
    </row>
    <row r="10" spans="1:18">
      <c r="A10" s="82"/>
      <c r="B10" s="82"/>
      <c r="C10" s="23" t="s">
        <v>210</v>
      </c>
      <c r="D10" s="24"/>
      <c r="E10" s="25"/>
      <c r="F10" s="25"/>
      <c r="G10" s="25"/>
      <c r="H10" s="25"/>
      <c r="I10" s="25"/>
      <c r="J10" s="26"/>
      <c r="K10" s="24">
        <f t="shared" si="0"/>
        <v>0</v>
      </c>
      <c r="L10" s="24"/>
      <c r="M10" s="24"/>
      <c r="N10" s="24"/>
      <c r="O10" s="24"/>
      <c r="P10" s="25">
        <f t="shared" si="1"/>
        <v>0</v>
      </c>
      <c r="Q10" s="84"/>
      <c r="R10" s="18">
        <f t="shared" si="2"/>
        <v>0</v>
      </c>
    </row>
    <row r="11" spans="1:18" ht="16.5" customHeight="1">
      <c r="A11" s="82" t="s">
        <v>211</v>
      </c>
      <c r="B11" s="82" t="s">
        <v>214</v>
      </c>
      <c r="C11" s="23" t="s">
        <v>208</v>
      </c>
      <c r="D11" s="24">
        <v>2305224</v>
      </c>
      <c r="E11" s="25"/>
      <c r="F11" s="25"/>
      <c r="G11" s="25"/>
      <c r="H11" s="25"/>
      <c r="I11" s="25"/>
      <c r="J11" s="26"/>
      <c r="K11" s="24">
        <f t="shared" si="0"/>
        <v>2305224</v>
      </c>
      <c r="L11" s="24"/>
      <c r="M11" s="24">
        <v>2239546</v>
      </c>
      <c r="N11" s="24"/>
      <c r="O11" s="24">
        <v>1124765</v>
      </c>
      <c r="P11" s="25">
        <f t="shared" si="1"/>
        <v>3364311</v>
      </c>
      <c r="Q11" s="83">
        <f>SUM(K11:K13)+SUM(P11:P13)</f>
        <v>10990915</v>
      </c>
      <c r="R11" s="18">
        <f t="shared" si="2"/>
        <v>5669535</v>
      </c>
    </row>
    <row r="12" spans="1:18">
      <c r="A12" s="82"/>
      <c r="B12" s="82"/>
      <c r="C12" s="23" t="s">
        <v>209</v>
      </c>
      <c r="D12" s="24">
        <v>1047490</v>
      </c>
      <c r="E12" s="25">
        <v>50000</v>
      </c>
      <c r="F12" s="25">
        <v>52900</v>
      </c>
      <c r="G12" s="25">
        <v>613455</v>
      </c>
      <c r="H12" s="25">
        <v>633090</v>
      </c>
      <c r="I12" s="25"/>
      <c r="J12" s="26"/>
      <c r="K12" s="24">
        <f t="shared" si="0"/>
        <v>2396935</v>
      </c>
      <c r="L12" s="24"/>
      <c r="M12" s="24">
        <v>2783698</v>
      </c>
      <c r="N12" s="24"/>
      <c r="O12" s="24">
        <v>140747</v>
      </c>
      <c r="P12" s="25">
        <f t="shared" si="1"/>
        <v>2924445</v>
      </c>
      <c r="Q12" s="84"/>
      <c r="R12" s="18">
        <f t="shared" si="2"/>
        <v>5321380</v>
      </c>
    </row>
    <row r="13" spans="1:18">
      <c r="A13" s="82"/>
      <c r="B13" s="82"/>
      <c r="C13" s="23" t="s">
        <v>210</v>
      </c>
      <c r="D13" s="24"/>
      <c r="E13" s="25"/>
      <c r="F13" s="25"/>
      <c r="G13" s="25"/>
      <c r="H13" s="25"/>
      <c r="I13" s="25"/>
      <c r="J13" s="26"/>
      <c r="K13" s="24">
        <f t="shared" si="0"/>
        <v>0</v>
      </c>
      <c r="L13" s="24"/>
      <c r="M13" s="24"/>
      <c r="N13" s="24"/>
      <c r="O13" s="24"/>
      <c r="P13" s="25">
        <f t="shared" si="1"/>
        <v>0</v>
      </c>
      <c r="Q13" s="84"/>
      <c r="R13" s="18">
        <f t="shared" si="2"/>
        <v>0</v>
      </c>
    </row>
    <row r="14" spans="1:18" ht="16.5" customHeight="1">
      <c r="A14" s="82" t="s">
        <v>211</v>
      </c>
      <c r="B14" s="82" t="s">
        <v>215</v>
      </c>
      <c r="C14" s="23" t="s">
        <v>208</v>
      </c>
      <c r="D14" s="24">
        <v>924000</v>
      </c>
      <c r="E14" s="25"/>
      <c r="F14" s="25"/>
      <c r="G14" s="25"/>
      <c r="H14" s="25"/>
      <c r="I14" s="25"/>
      <c r="J14" s="26"/>
      <c r="K14" s="24">
        <f t="shared" si="0"/>
        <v>924000</v>
      </c>
      <c r="L14" s="24"/>
      <c r="M14" s="24">
        <v>800000</v>
      </c>
      <c r="N14" s="24"/>
      <c r="O14" s="24"/>
      <c r="P14" s="25">
        <f t="shared" si="1"/>
        <v>800000</v>
      </c>
      <c r="Q14" s="83">
        <f>SUM(K14:K16)+SUM(P14:P16)</f>
        <v>5984378</v>
      </c>
      <c r="R14" s="18">
        <f t="shared" si="2"/>
        <v>1724000</v>
      </c>
    </row>
    <row r="15" spans="1:18">
      <c r="A15" s="82"/>
      <c r="B15" s="82"/>
      <c r="C15" s="23" t="s">
        <v>209</v>
      </c>
      <c r="D15" s="24">
        <v>898345</v>
      </c>
      <c r="E15" s="25">
        <v>580000</v>
      </c>
      <c r="F15" s="25">
        <v>522752</v>
      </c>
      <c r="G15" s="25">
        <v>97739</v>
      </c>
      <c r="H15" s="25">
        <v>798685</v>
      </c>
      <c r="I15" s="25"/>
      <c r="J15" s="26"/>
      <c r="K15" s="24">
        <f t="shared" si="0"/>
        <v>2897521</v>
      </c>
      <c r="L15" s="24"/>
      <c r="M15" s="24">
        <v>1268361</v>
      </c>
      <c r="N15" s="24"/>
      <c r="O15" s="24">
        <v>94496</v>
      </c>
      <c r="P15" s="25">
        <f t="shared" si="1"/>
        <v>1362857</v>
      </c>
      <c r="Q15" s="84"/>
      <c r="R15" s="18">
        <f t="shared" si="2"/>
        <v>4260378</v>
      </c>
    </row>
    <row r="16" spans="1:18" ht="21" customHeight="1">
      <c r="A16" s="82"/>
      <c r="B16" s="82"/>
      <c r="C16" s="23" t="s">
        <v>210</v>
      </c>
      <c r="D16" s="24"/>
      <c r="E16" s="25"/>
      <c r="F16" s="25"/>
      <c r="G16" s="25"/>
      <c r="H16" s="25"/>
      <c r="I16" s="25"/>
      <c r="J16" s="26"/>
      <c r="K16" s="24">
        <f t="shared" si="0"/>
        <v>0</v>
      </c>
      <c r="L16" s="24"/>
      <c r="M16" s="24"/>
      <c r="N16" s="24"/>
      <c r="O16" s="24"/>
      <c r="P16" s="25">
        <f t="shared" si="1"/>
        <v>0</v>
      </c>
      <c r="Q16" s="84"/>
      <c r="R16" s="18">
        <f t="shared" si="2"/>
        <v>0</v>
      </c>
    </row>
    <row r="17" spans="1:18" ht="16.5" customHeight="1">
      <c r="A17" s="82" t="s">
        <v>211</v>
      </c>
      <c r="B17" s="82" t="s">
        <v>216</v>
      </c>
      <c r="C17" s="23" t="s">
        <v>208</v>
      </c>
      <c r="D17" s="24">
        <v>592880</v>
      </c>
      <c r="E17" s="25"/>
      <c r="F17" s="25"/>
      <c r="G17" s="25"/>
      <c r="H17" s="25"/>
      <c r="I17" s="25"/>
      <c r="J17" s="26"/>
      <c r="K17" s="24">
        <f t="shared" si="0"/>
        <v>592880</v>
      </c>
      <c r="L17" s="24"/>
      <c r="M17" s="24">
        <v>706000</v>
      </c>
      <c r="N17" s="24"/>
      <c r="O17" s="24"/>
      <c r="P17" s="25">
        <f t="shared" si="1"/>
        <v>706000</v>
      </c>
      <c r="Q17" s="83">
        <f>SUM(K17:K19)+SUM(P17:P19)</f>
        <v>3008654</v>
      </c>
      <c r="R17" s="18">
        <f t="shared" si="2"/>
        <v>1298880</v>
      </c>
    </row>
    <row r="18" spans="1:18">
      <c r="A18" s="82"/>
      <c r="B18" s="82"/>
      <c r="C18" s="23" t="s">
        <v>209</v>
      </c>
      <c r="D18" s="24">
        <v>386368</v>
      </c>
      <c r="E18" s="25"/>
      <c r="F18" s="25">
        <v>411154</v>
      </c>
      <c r="G18" s="25">
        <v>189091</v>
      </c>
      <c r="H18" s="25">
        <v>494550</v>
      </c>
      <c r="I18" s="25"/>
      <c r="J18" s="26"/>
      <c r="K18" s="24">
        <f t="shared" si="0"/>
        <v>1481163</v>
      </c>
      <c r="L18" s="24"/>
      <c r="M18" s="24"/>
      <c r="N18" s="24"/>
      <c r="O18" s="24">
        <v>228611</v>
      </c>
      <c r="P18" s="25">
        <f t="shared" si="1"/>
        <v>228611</v>
      </c>
      <c r="Q18" s="84"/>
      <c r="R18" s="18">
        <f t="shared" si="2"/>
        <v>1709774</v>
      </c>
    </row>
    <row r="19" spans="1:18">
      <c r="A19" s="82"/>
      <c r="B19" s="82"/>
      <c r="C19" s="23" t="s">
        <v>210</v>
      </c>
      <c r="D19" s="24"/>
      <c r="E19" s="25"/>
      <c r="F19" s="25"/>
      <c r="G19" s="25"/>
      <c r="H19" s="25"/>
      <c r="I19" s="25"/>
      <c r="J19" s="26"/>
      <c r="K19" s="24">
        <f t="shared" si="0"/>
        <v>0</v>
      </c>
      <c r="L19" s="24"/>
      <c r="M19" s="24"/>
      <c r="N19" s="24"/>
      <c r="O19" s="24"/>
      <c r="P19" s="25">
        <f t="shared" si="1"/>
        <v>0</v>
      </c>
      <c r="Q19" s="84"/>
      <c r="R19" s="18">
        <f t="shared" si="2"/>
        <v>0</v>
      </c>
    </row>
    <row r="20" spans="1:18" ht="16.5" customHeight="1">
      <c r="A20" s="82" t="s">
        <v>211</v>
      </c>
      <c r="B20" s="82" t="s">
        <v>217</v>
      </c>
      <c r="C20" s="23" t="s">
        <v>208</v>
      </c>
      <c r="D20" s="24">
        <v>3906216</v>
      </c>
      <c r="E20" s="25"/>
      <c r="F20" s="25"/>
      <c r="G20" s="25"/>
      <c r="H20" s="25"/>
      <c r="I20" s="25"/>
      <c r="J20" s="26"/>
      <c r="K20" s="24">
        <f t="shared" si="0"/>
        <v>3906216</v>
      </c>
      <c r="L20" s="24"/>
      <c r="M20" s="24"/>
      <c r="N20" s="24"/>
      <c r="O20" s="24"/>
      <c r="P20" s="25">
        <f t="shared" si="1"/>
        <v>0</v>
      </c>
      <c r="Q20" s="83">
        <f>SUM(K20:K22)+SUM(P20:P22)</f>
        <v>6947890</v>
      </c>
      <c r="R20" s="18">
        <f t="shared" si="2"/>
        <v>3906216</v>
      </c>
    </row>
    <row r="21" spans="1:18">
      <c r="A21" s="82"/>
      <c r="B21" s="82"/>
      <c r="C21" s="23" t="s">
        <v>209</v>
      </c>
      <c r="D21" s="24">
        <v>570116</v>
      </c>
      <c r="E21" s="25"/>
      <c r="F21" s="25">
        <v>2763</v>
      </c>
      <c r="G21" s="25">
        <v>256810</v>
      </c>
      <c r="H21" s="25">
        <v>1545318</v>
      </c>
      <c r="I21" s="25"/>
      <c r="J21" s="26"/>
      <c r="K21" s="24">
        <f t="shared" si="0"/>
        <v>2375007</v>
      </c>
      <c r="L21" s="24"/>
      <c r="M21" s="24"/>
      <c r="N21" s="24">
        <v>666667</v>
      </c>
      <c r="O21" s="24"/>
      <c r="P21" s="25">
        <f t="shared" si="1"/>
        <v>666667</v>
      </c>
      <c r="Q21" s="84"/>
      <c r="R21" s="18">
        <f t="shared" si="2"/>
        <v>3041674</v>
      </c>
    </row>
    <row r="22" spans="1:18">
      <c r="A22" s="82"/>
      <c r="B22" s="82"/>
      <c r="C22" s="23" t="s">
        <v>210</v>
      </c>
      <c r="D22" s="24"/>
      <c r="E22" s="25"/>
      <c r="F22" s="25"/>
      <c r="G22" s="25"/>
      <c r="H22" s="25"/>
      <c r="I22" s="25"/>
      <c r="J22" s="26"/>
      <c r="K22" s="24">
        <f t="shared" si="0"/>
        <v>0</v>
      </c>
      <c r="L22" s="24"/>
      <c r="M22" s="24"/>
      <c r="N22" s="24"/>
      <c r="O22" s="24"/>
      <c r="P22" s="25">
        <f t="shared" si="1"/>
        <v>0</v>
      </c>
      <c r="Q22" s="84"/>
      <c r="R22" s="18">
        <f t="shared" si="2"/>
        <v>0</v>
      </c>
    </row>
    <row r="23" spans="1:18" ht="16.5" customHeight="1">
      <c r="A23" s="82" t="s">
        <v>218</v>
      </c>
      <c r="B23" s="82" t="s">
        <v>219</v>
      </c>
      <c r="C23" s="23" t="s">
        <v>208</v>
      </c>
      <c r="D23" s="24">
        <v>1687979</v>
      </c>
      <c r="E23" s="25"/>
      <c r="F23" s="25"/>
      <c r="G23" s="25"/>
      <c r="H23" s="25"/>
      <c r="I23" s="25"/>
      <c r="J23" s="26"/>
      <c r="K23" s="24">
        <f t="shared" si="0"/>
        <v>1687979</v>
      </c>
      <c r="L23" s="24"/>
      <c r="M23" s="24"/>
      <c r="N23" s="24"/>
      <c r="O23" s="24"/>
      <c r="P23" s="25">
        <f t="shared" si="1"/>
        <v>0</v>
      </c>
      <c r="Q23" s="83">
        <f>SUM(K23:K25)+SUM(P23:P25)</f>
        <v>4106885</v>
      </c>
      <c r="R23" s="18">
        <f t="shared" si="2"/>
        <v>1687979</v>
      </c>
    </row>
    <row r="24" spans="1:18">
      <c r="A24" s="82"/>
      <c r="B24" s="82"/>
      <c r="C24" s="23" t="s">
        <v>209</v>
      </c>
      <c r="D24" s="24">
        <v>523676</v>
      </c>
      <c r="E24" s="25"/>
      <c r="F24" s="25">
        <v>7049</v>
      </c>
      <c r="G24" s="25">
        <v>127867</v>
      </c>
      <c r="H24" s="25">
        <v>1389168</v>
      </c>
      <c r="I24" s="25"/>
      <c r="J24" s="26"/>
      <c r="K24" s="24">
        <f t="shared" si="0"/>
        <v>2047760</v>
      </c>
      <c r="L24" s="24">
        <v>360000</v>
      </c>
      <c r="M24" s="24"/>
      <c r="N24" s="24"/>
      <c r="O24" s="24">
        <v>11146</v>
      </c>
      <c r="P24" s="25">
        <f t="shared" si="1"/>
        <v>371146</v>
      </c>
      <c r="Q24" s="84"/>
      <c r="R24" s="18">
        <f t="shared" si="2"/>
        <v>2418906</v>
      </c>
    </row>
    <row r="25" spans="1:18">
      <c r="A25" s="82"/>
      <c r="B25" s="82"/>
      <c r="C25" s="23" t="s">
        <v>210</v>
      </c>
      <c r="D25" s="24"/>
      <c r="E25" s="25"/>
      <c r="F25" s="25"/>
      <c r="G25" s="25"/>
      <c r="H25" s="25"/>
      <c r="I25" s="25"/>
      <c r="J25" s="26"/>
      <c r="K25" s="24">
        <f t="shared" si="0"/>
        <v>0</v>
      </c>
      <c r="L25" s="24"/>
      <c r="M25" s="24"/>
      <c r="N25" s="24"/>
      <c r="O25" s="24"/>
      <c r="P25" s="25">
        <f t="shared" si="1"/>
        <v>0</v>
      </c>
      <c r="Q25" s="84"/>
      <c r="R25" s="18">
        <f t="shared" si="2"/>
        <v>0</v>
      </c>
    </row>
    <row r="26" spans="1:18" ht="16.5" customHeight="1">
      <c r="A26" s="82" t="s">
        <v>218</v>
      </c>
      <c r="B26" s="82" t="s">
        <v>220</v>
      </c>
      <c r="C26" s="23" t="s">
        <v>208</v>
      </c>
      <c r="D26" s="24">
        <v>1026660</v>
      </c>
      <c r="E26" s="25"/>
      <c r="F26" s="25"/>
      <c r="G26" s="25"/>
      <c r="H26" s="25"/>
      <c r="I26" s="25"/>
      <c r="J26" s="26">
        <v>98500</v>
      </c>
      <c r="K26" s="24">
        <f t="shared" si="0"/>
        <v>1125160</v>
      </c>
      <c r="L26" s="24"/>
      <c r="M26" s="24"/>
      <c r="N26" s="24"/>
      <c r="O26" s="24"/>
      <c r="P26" s="25">
        <f t="shared" si="1"/>
        <v>0</v>
      </c>
      <c r="Q26" s="83">
        <f>SUM(K26:K28)+SUM(P26:P28)</f>
        <v>2485407</v>
      </c>
      <c r="R26" s="18">
        <f t="shared" si="2"/>
        <v>1125160</v>
      </c>
    </row>
    <row r="27" spans="1:18">
      <c r="A27" s="82"/>
      <c r="B27" s="82"/>
      <c r="C27" s="23" t="s">
        <v>209</v>
      </c>
      <c r="D27" s="24">
        <v>367194</v>
      </c>
      <c r="E27" s="25"/>
      <c r="F27" s="25">
        <v>201000</v>
      </c>
      <c r="G27" s="25">
        <v>155941</v>
      </c>
      <c r="H27" s="25">
        <v>465800</v>
      </c>
      <c r="I27" s="25"/>
      <c r="J27" s="26"/>
      <c r="K27" s="24">
        <f t="shared" si="0"/>
        <v>1189935</v>
      </c>
      <c r="L27" s="24"/>
      <c r="M27" s="24"/>
      <c r="N27" s="24"/>
      <c r="O27" s="24">
        <v>170312</v>
      </c>
      <c r="P27" s="25">
        <f t="shared" si="1"/>
        <v>170312</v>
      </c>
      <c r="Q27" s="84"/>
      <c r="R27" s="18">
        <f t="shared" si="2"/>
        <v>1360247</v>
      </c>
    </row>
    <row r="28" spans="1:18">
      <c r="A28" s="82"/>
      <c r="B28" s="82"/>
      <c r="C28" s="23" t="s">
        <v>210</v>
      </c>
      <c r="D28" s="24"/>
      <c r="E28" s="25"/>
      <c r="F28" s="25"/>
      <c r="G28" s="25"/>
      <c r="H28" s="25"/>
      <c r="I28" s="25"/>
      <c r="J28" s="26"/>
      <c r="K28" s="24">
        <f t="shared" si="0"/>
        <v>0</v>
      </c>
      <c r="L28" s="24"/>
      <c r="M28" s="24"/>
      <c r="N28" s="24"/>
      <c r="O28" s="24"/>
      <c r="P28" s="25">
        <f t="shared" si="1"/>
        <v>0</v>
      </c>
      <c r="Q28" s="84"/>
      <c r="R28" s="18">
        <f t="shared" si="2"/>
        <v>0</v>
      </c>
    </row>
    <row r="29" spans="1:18" ht="16.5" customHeight="1">
      <c r="A29" s="82" t="s">
        <v>218</v>
      </c>
      <c r="B29" s="82" t="s">
        <v>221</v>
      </c>
      <c r="C29" s="23" t="s">
        <v>208</v>
      </c>
      <c r="D29" s="24">
        <v>921654</v>
      </c>
      <c r="E29" s="25"/>
      <c r="F29" s="25"/>
      <c r="G29" s="25"/>
      <c r="H29" s="25"/>
      <c r="I29" s="25"/>
      <c r="J29" s="26"/>
      <c r="K29" s="24">
        <f t="shared" si="0"/>
        <v>921654</v>
      </c>
      <c r="L29" s="24"/>
      <c r="M29" s="24">
        <v>1191300</v>
      </c>
      <c r="N29" s="24"/>
      <c r="O29" s="24"/>
      <c r="P29" s="25">
        <f t="shared" si="1"/>
        <v>1191300</v>
      </c>
      <c r="Q29" s="83">
        <f>SUM(K29:K31)+SUM(P29:P31)</f>
        <v>4055340</v>
      </c>
      <c r="R29" s="18">
        <f t="shared" si="2"/>
        <v>2112954</v>
      </c>
    </row>
    <row r="30" spans="1:18">
      <c r="A30" s="82"/>
      <c r="B30" s="82"/>
      <c r="C30" s="23" t="s">
        <v>209</v>
      </c>
      <c r="D30" s="24">
        <v>440992</v>
      </c>
      <c r="E30" s="25"/>
      <c r="F30" s="25">
        <v>1279000</v>
      </c>
      <c r="G30" s="25">
        <v>65085</v>
      </c>
      <c r="H30" s="78">
        <v>0</v>
      </c>
      <c r="I30" s="25"/>
      <c r="J30" s="26"/>
      <c r="K30" s="24">
        <f t="shared" si="0"/>
        <v>1785077</v>
      </c>
      <c r="L30" s="24"/>
      <c r="M30" s="24"/>
      <c r="N30" s="24"/>
      <c r="O30" s="24">
        <v>157309</v>
      </c>
      <c r="P30" s="25">
        <f t="shared" si="1"/>
        <v>157309</v>
      </c>
      <c r="Q30" s="84"/>
      <c r="R30" s="18">
        <f t="shared" si="2"/>
        <v>1942386</v>
      </c>
    </row>
    <row r="31" spans="1:18">
      <c r="A31" s="82"/>
      <c r="B31" s="82"/>
      <c r="C31" s="23" t="s">
        <v>210</v>
      </c>
      <c r="D31" s="24"/>
      <c r="E31" s="25"/>
      <c r="F31" s="25"/>
      <c r="G31" s="25"/>
      <c r="H31" s="25"/>
      <c r="I31" s="25"/>
      <c r="J31" s="26"/>
      <c r="K31" s="24">
        <f t="shared" si="0"/>
        <v>0</v>
      </c>
      <c r="L31" s="24"/>
      <c r="M31" s="24"/>
      <c r="N31" s="24"/>
      <c r="O31" s="24"/>
      <c r="P31" s="25">
        <f t="shared" si="1"/>
        <v>0</v>
      </c>
      <c r="Q31" s="84"/>
      <c r="R31" s="18">
        <f t="shared" si="2"/>
        <v>0</v>
      </c>
    </row>
    <row r="32" spans="1:18" ht="16.5" customHeight="1">
      <c r="A32" s="82" t="s">
        <v>218</v>
      </c>
      <c r="B32" s="82" t="s">
        <v>222</v>
      </c>
      <c r="C32" s="23" t="s">
        <v>208</v>
      </c>
      <c r="D32" s="24">
        <v>2471000</v>
      </c>
      <c r="E32" s="25"/>
      <c r="F32" s="25"/>
      <c r="G32" s="25"/>
      <c r="H32" s="25"/>
      <c r="I32" s="25"/>
      <c r="J32" s="26"/>
      <c r="K32" s="24">
        <f t="shared" si="0"/>
        <v>2471000</v>
      </c>
      <c r="L32" s="24"/>
      <c r="M32" s="24">
        <v>897280</v>
      </c>
      <c r="N32" s="24"/>
      <c r="O32" s="24">
        <v>125347</v>
      </c>
      <c r="P32" s="25">
        <f t="shared" si="1"/>
        <v>1022627</v>
      </c>
      <c r="Q32" s="83">
        <f>SUM(K32:K34)+SUM(P32:P34)</f>
        <v>6843590</v>
      </c>
      <c r="R32" s="18">
        <f t="shared" si="2"/>
        <v>3493627</v>
      </c>
    </row>
    <row r="33" spans="1:18">
      <c r="A33" s="82"/>
      <c r="B33" s="82"/>
      <c r="C33" s="23" t="s">
        <v>209</v>
      </c>
      <c r="D33" s="24">
        <v>721638</v>
      </c>
      <c r="E33" s="25">
        <v>500000</v>
      </c>
      <c r="F33" s="25">
        <v>278260</v>
      </c>
      <c r="G33" s="25">
        <v>151271</v>
      </c>
      <c r="H33" s="25">
        <v>1282424</v>
      </c>
      <c r="I33" s="25"/>
      <c r="J33" s="26">
        <v>257740</v>
      </c>
      <c r="K33" s="24">
        <f t="shared" si="0"/>
        <v>3191333</v>
      </c>
      <c r="L33" s="24"/>
      <c r="M33" s="24"/>
      <c r="N33" s="24"/>
      <c r="O33" s="24">
        <v>158630</v>
      </c>
      <c r="P33" s="25">
        <f t="shared" si="1"/>
        <v>158630</v>
      </c>
      <c r="Q33" s="84"/>
      <c r="R33" s="18">
        <f t="shared" si="2"/>
        <v>3349963</v>
      </c>
    </row>
    <row r="34" spans="1:18">
      <c r="A34" s="82"/>
      <c r="B34" s="82"/>
      <c r="C34" s="23" t="s">
        <v>210</v>
      </c>
      <c r="D34" s="24"/>
      <c r="E34" s="25"/>
      <c r="F34" s="25"/>
      <c r="G34" s="25"/>
      <c r="H34" s="25"/>
      <c r="I34" s="25"/>
      <c r="J34" s="26"/>
      <c r="K34" s="24">
        <f t="shared" si="0"/>
        <v>0</v>
      </c>
      <c r="L34" s="24"/>
      <c r="M34" s="24"/>
      <c r="N34" s="24"/>
      <c r="O34" s="24"/>
      <c r="P34" s="25">
        <f t="shared" si="1"/>
        <v>0</v>
      </c>
      <c r="Q34" s="84"/>
      <c r="R34" s="18">
        <f t="shared" si="2"/>
        <v>0</v>
      </c>
    </row>
    <row r="35" spans="1:18" ht="16.5" customHeight="1">
      <c r="A35" s="82" t="s">
        <v>218</v>
      </c>
      <c r="B35" s="82" t="s">
        <v>223</v>
      </c>
      <c r="C35" s="23" t="s">
        <v>208</v>
      </c>
      <c r="D35" s="24">
        <v>2856000</v>
      </c>
      <c r="E35" s="25"/>
      <c r="F35" s="25"/>
      <c r="G35" s="25"/>
      <c r="H35" s="25"/>
      <c r="I35" s="25"/>
      <c r="J35" s="26">
        <v>474000</v>
      </c>
      <c r="K35" s="24">
        <f t="shared" si="0"/>
        <v>3330000</v>
      </c>
      <c r="L35" s="24"/>
      <c r="M35" s="24">
        <v>1499899</v>
      </c>
      <c r="N35" s="24"/>
      <c r="O35" s="24">
        <v>1925394</v>
      </c>
      <c r="P35" s="25">
        <f t="shared" si="1"/>
        <v>3425293</v>
      </c>
      <c r="Q35" s="83">
        <f>SUM(K35:K37)+SUM(P35:P37)</f>
        <v>13720133</v>
      </c>
      <c r="R35" s="18">
        <f t="shared" si="2"/>
        <v>6755293</v>
      </c>
    </row>
    <row r="36" spans="1:18">
      <c r="A36" s="82"/>
      <c r="B36" s="82"/>
      <c r="C36" s="23" t="s">
        <v>209</v>
      </c>
      <c r="D36" s="24">
        <v>1003877</v>
      </c>
      <c r="E36" s="25"/>
      <c r="F36" s="25">
        <v>1866239</v>
      </c>
      <c r="G36" s="25">
        <v>317164</v>
      </c>
      <c r="H36" s="78">
        <v>1711440</v>
      </c>
      <c r="I36" s="25"/>
      <c r="J36" s="26">
        <v>657746</v>
      </c>
      <c r="K36" s="24">
        <f t="shared" si="0"/>
        <v>5556466</v>
      </c>
      <c r="L36" s="24"/>
      <c r="M36" s="24">
        <v>820745</v>
      </c>
      <c r="N36" s="24"/>
      <c r="O36" s="24">
        <v>587629</v>
      </c>
      <c r="P36" s="25">
        <f t="shared" si="1"/>
        <v>1408374</v>
      </c>
      <c r="Q36" s="84"/>
      <c r="R36" s="18">
        <f t="shared" si="2"/>
        <v>6964840</v>
      </c>
    </row>
    <row r="37" spans="1:18">
      <c r="A37" s="82"/>
      <c r="B37" s="82"/>
      <c r="C37" s="23" t="s">
        <v>210</v>
      </c>
      <c r="D37" s="24"/>
      <c r="E37" s="25"/>
      <c r="F37" s="25"/>
      <c r="G37" s="25"/>
      <c r="H37" s="25"/>
      <c r="I37" s="25"/>
      <c r="J37" s="26"/>
      <c r="K37" s="24">
        <f t="shared" si="0"/>
        <v>0</v>
      </c>
      <c r="L37" s="24"/>
      <c r="M37" s="24"/>
      <c r="N37" s="24"/>
      <c r="O37" s="24"/>
      <c r="P37" s="25">
        <f t="shared" si="1"/>
        <v>0</v>
      </c>
      <c r="Q37" s="84"/>
      <c r="R37" s="18">
        <f t="shared" si="2"/>
        <v>0</v>
      </c>
    </row>
    <row r="38" spans="1:18" ht="16.5" customHeight="1">
      <c r="A38" s="82" t="s">
        <v>218</v>
      </c>
      <c r="B38" s="82" t="s">
        <v>224</v>
      </c>
      <c r="C38" s="23" t="s">
        <v>208</v>
      </c>
      <c r="D38" s="24">
        <v>5269990</v>
      </c>
      <c r="E38" s="25"/>
      <c r="F38" s="25"/>
      <c r="G38" s="25"/>
      <c r="H38" s="25"/>
      <c r="I38" s="25"/>
      <c r="J38" s="26"/>
      <c r="K38" s="24">
        <f t="shared" si="0"/>
        <v>5269990</v>
      </c>
      <c r="L38" s="24"/>
      <c r="M38" s="24"/>
      <c r="N38" s="24"/>
      <c r="O38" s="24"/>
      <c r="P38" s="25">
        <f t="shared" si="1"/>
        <v>0</v>
      </c>
      <c r="Q38" s="83">
        <f>SUM(K38:K40)+SUM(P38:P40)</f>
        <v>9759615</v>
      </c>
      <c r="R38" s="18">
        <f t="shared" si="2"/>
        <v>5269990</v>
      </c>
    </row>
    <row r="39" spans="1:18">
      <c r="A39" s="82"/>
      <c r="B39" s="82"/>
      <c r="C39" s="23" t="s">
        <v>209</v>
      </c>
      <c r="D39" s="24">
        <v>1243267</v>
      </c>
      <c r="E39" s="25">
        <v>50000</v>
      </c>
      <c r="F39" s="25">
        <v>267492</v>
      </c>
      <c r="G39" s="25">
        <v>608437</v>
      </c>
      <c r="H39" s="25">
        <v>1402941</v>
      </c>
      <c r="I39" s="25"/>
      <c r="J39" s="26">
        <v>193552</v>
      </c>
      <c r="K39" s="24">
        <f t="shared" si="0"/>
        <v>3765689</v>
      </c>
      <c r="L39" s="24">
        <v>80000</v>
      </c>
      <c r="M39" s="24">
        <v>500000</v>
      </c>
      <c r="N39" s="24"/>
      <c r="O39" s="24">
        <v>143936</v>
      </c>
      <c r="P39" s="25">
        <f t="shared" si="1"/>
        <v>723936</v>
      </c>
      <c r="Q39" s="84"/>
      <c r="R39" s="18">
        <f t="shared" si="2"/>
        <v>4489625</v>
      </c>
    </row>
    <row r="40" spans="1:18">
      <c r="A40" s="82"/>
      <c r="B40" s="82"/>
      <c r="C40" s="23" t="s">
        <v>210</v>
      </c>
      <c r="D40" s="24"/>
      <c r="E40" s="25"/>
      <c r="F40" s="25"/>
      <c r="G40" s="25"/>
      <c r="H40" s="25"/>
      <c r="I40" s="25"/>
      <c r="J40" s="26"/>
      <c r="K40" s="24">
        <f t="shared" si="0"/>
        <v>0</v>
      </c>
      <c r="L40" s="24"/>
      <c r="M40" s="24"/>
      <c r="N40" s="24"/>
      <c r="O40" s="24"/>
      <c r="P40" s="25">
        <f t="shared" si="1"/>
        <v>0</v>
      </c>
      <c r="Q40" s="84"/>
      <c r="R40" s="18">
        <f t="shared" si="2"/>
        <v>0</v>
      </c>
    </row>
    <row r="41" spans="1:18" ht="16.5" customHeight="1">
      <c r="A41" s="82" t="s">
        <v>218</v>
      </c>
      <c r="B41" s="82" t="s">
        <v>225</v>
      </c>
      <c r="C41" s="23" t="s">
        <v>208</v>
      </c>
      <c r="D41" s="24">
        <v>3888936</v>
      </c>
      <c r="E41" s="25"/>
      <c r="F41" s="25"/>
      <c r="G41" s="25"/>
      <c r="H41" s="25"/>
      <c r="I41" s="25"/>
      <c r="J41" s="26"/>
      <c r="K41" s="24">
        <f t="shared" si="0"/>
        <v>3888936</v>
      </c>
      <c r="L41" s="24"/>
      <c r="M41" s="24">
        <v>509000</v>
      </c>
      <c r="N41" s="24"/>
      <c r="O41" s="24"/>
      <c r="P41" s="25">
        <f t="shared" si="1"/>
        <v>509000</v>
      </c>
      <c r="Q41" s="83">
        <f>SUM(K41:K43)+SUM(P41:P43)</f>
        <v>7234377</v>
      </c>
      <c r="R41" s="18">
        <f t="shared" si="2"/>
        <v>4397936</v>
      </c>
    </row>
    <row r="42" spans="1:18">
      <c r="A42" s="82"/>
      <c r="B42" s="82"/>
      <c r="C42" s="23" t="s">
        <v>209</v>
      </c>
      <c r="D42" s="24">
        <v>941657</v>
      </c>
      <c r="E42" s="25"/>
      <c r="F42" s="25">
        <v>486068</v>
      </c>
      <c r="G42" s="25">
        <v>250892</v>
      </c>
      <c r="H42" s="25">
        <v>1078464</v>
      </c>
      <c r="I42" s="25"/>
      <c r="J42" s="26">
        <v>66360</v>
      </c>
      <c r="K42" s="24">
        <f t="shared" si="0"/>
        <v>2823441</v>
      </c>
      <c r="L42" s="24"/>
      <c r="M42" s="24"/>
      <c r="N42" s="24"/>
      <c r="O42" s="24">
        <v>13000</v>
      </c>
      <c r="P42" s="25">
        <f t="shared" si="1"/>
        <v>13000</v>
      </c>
      <c r="Q42" s="84"/>
      <c r="R42" s="18">
        <f t="shared" si="2"/>
        <v>2836441</v>
      </c>
    </row>
    <row r="43" spans="1:18" ht="18" customHeight="1">
      <c r="A43" s="82"/>
      <c r="B43" s="82"/>
      <c r="C43" s="23" t="s">
        <v>210</v>
      </c>
      <c r="D43" s="24"/>
      <c r="E43" s="25"/>
      <c r="F43" s="25"/>
      <c r="G43" s="25"/>
      <c r="H43" s="25"/>
      <c r="I43" s="25"/>
      <c r="J43" s="26"/>
      <c r="K43" s="24">
        <f t="shared" si="0"/>
        <v>0</v>
      </c>
      <c r="L43" s="24"/>
      <c r="M43" s="24"/>
      <c r="N43" s="24"/>
      <c r="O43" s="24"/>
      <c r="P43" s="25">
        <f t="shared" si="1"/>
        <v>0</v>
      </c>
      <c r="Q43" s="84"/>
      <c r="R43" s="18">
        <f t="shared" si="2"/>
        <v>0</v>
      </c>
    </row>
    <row r="44" spans="1:18" ht="16.5" customHeight="1">
      <c r="A44" s="82" t="s">
        <v>218</v>
      </c>
      <c r="B44" s="82" t="s">
        <v>226</v>
      </c>
      <c r="C44" s="23" t="s">
        <v>208</v>
      </c>
      <c r="D44" s="24">
        <v>1051520</v>
      </c>
      <c r="E44" s="25"/>
      <c r="F44" s="25"/>
      <c r="G44" s="25"/>
      <c r="H44" s="25"/>
      <c r="I44" s="25"/>
      <c r="J44" s="26"/>
      <c r="K44" s="24">
        <f t="shared" si="0"/>
        <v>1051520</v>
      </c>
      <c r="L44" s="24"/>
      <c r="M44" s="24"/>
      <c r="N44" s="24"/>
      <c r="O44" s="24"/>
      <c r="P44" s="25">
        <f t="shared" si="1"/>
        <v>0</v>
      </c>
      <c r="Q44" s="83">
        <f>SUM(K44:K46)+SUM(P44:P46)</f>
        <v>2892515</v>
      </c>
      <c r="R44" s="18">
        <f t="shared" si="2"/>
        <v>1051520</v>
      </c>
    </row>
    <row r="45" spans="1:18">
      <c r="A45" s="82"/>
      <c r="B45" s="82"/>
      <c r="C45" s="23" t="s">
        <v>209</v>
      </c>
      <c r="D45" s="24">
        <v>407244</v>
      </c>
      <c r="E45" s="25">
        <v>50000</v>
      </c>
      <c r="F45" s="25">
        <v>185000</v>
      </c>
      <c r="G45" s="25">
        <v>255505</v>
      </c>
      <c r="H45" s="25">
        <v>611910</v>
      </c>
      <c r="I45" s="25">
        <v>199832</v>
      </c>
      <c r="J45" s="26">
        <v>113000</v>
      </c>
      <c r="K45" s="24">
        <f t="shared" si="0"/>
        <v>1822491</v>
      </c>
      <c r="L45" s="24"/>
      <c r="M45" s="24">
        <v>6000</v>
      </c>
      <c r="N45" s="24"/>
      <c r="O45" s="24">
        <v>12504</v>
      </c>
      <c r="P45" s="25">
        <f t="shared" si="1"/>
        <v>18504</v>
      </c>
      <c r="Q45" s="84"/>
      <c r="R45" s="18">
        <f t="shared" si="2"/>
        <v>1840995</v>
      </c>
    </row>
    <row r="46" spans="1:18">
      <c r="A46" s="82"/>
      <c r="B46" s="82"/>
      <c r="C46" s="23" t="s">
        <v>210</v>
      </c>
      <c r="D46" s="24"/>
      <c r="E46" s="25"/>
      <c r="F46" s="25"/>
      <c r="G46" s="25"/>
      <c r="H46" s="25"/>
      <c r="I46" s="25"/>
      <c r="J46" s="26"/>
      <c r="K46" s="24">
        <f t="shared" si="0"/>
        <v>0</v>
      </c>
      <c r="L46" s="24"/>
      <c r="M46" s="24"/>
      <c r="N46" s="24"/>
      <c r="O46" s="24"/>
      <c r="P46" s="25">
        <f t="shared" si="1"/>
        <v>0</v>
      </c>
      <c r="Q46" s="84"/>
      <c r="R46" s="18">
        <f t="shared" si="2"/>
        <v>0</v>
      </c>
    </row>
    <row r="47" spans="1:18" ht="16.5" customHeight="1">
      <c r="A47" s="82" t="s">
        <v>227</v>
      </c>
      <c r="B47" s="82" t="s">
        <v>228</v>
      </c>
      <c r="C47" s="23" t="s">
        <v>208</v>
      </c>
      <c r="D47" s="24">
        <v>5536750</v>
      </c>
      <c r="E47" s="25"/>
      <c r="F47" s="25"/>
      <c r="G47" s="25"/>
      <c r="H47" s="25"/>
      <c r="I47" s="25"/>
      <c r="J47" s="26"/>
      <c r="K47" s="24">
        <f t="shared" si="0"/>
        <v>5536750</v>
      </c>
      <c r="L47" s="24"/>
      <c r="M47" s="24">
        <v>1093375</v>
      </c>
      <c r="N47" s="24"/>
      <c r="O47" s="24"/>
      <c r="P47" s="25">
        <f t="shared" si="1"/>
        <v>1093375</v>
      </c>
      <c r="Q47" s="83">
        <f>SUM(K47:K49)+SUM(P47:P49)</f>
        <v>14361496</v>
      </c>
      <c r="R47" s="18">
        <f t="shared" si="2"/>
        <v>6630125</v>
      </c>
    </row>
    <row r="48" spans="1:18">
      <c r="A48" s="82"/>
      <c r="B48" s="82"/>
      <c r="C48" s="23" t="s">
        <v>209</v>
      </c>
      <c r="D48" s="24">
        <v>1702577</v>
      </c>
      <c r="E48" s="25"/>
      <c r="F48" s="25">
        <v>1066978</v>
      </c>
      <c r="G48" s="25">
        <v>368874</v>
      </c>
      <c r="H48" s="25">
        <v>2538100</v>
      </c>
      <c r="I48" s="25">
        <v>315897</v>
      </c>
      <c r="J48" s="26"/>
      <c r="K48" s="24">
        <f t="shared" si="0"/>
        <v>5992426</v>
      </c>
      <c r="L48" s="24"/>
      <c r="M48" s="24">
        <v>1490863</v>
      </c>
      <c r="N48" s="24"/>
      <c r="O48" s="24">
        <v>242777</v>
      </c>
      <c r="P48" s="25">
        <f t="shared" si="1"/>
        <v>1733640</v>
      </c>
      <c r="Q48" s="84"/>
      <c r="R48" s="18">
        <f t="shared" si="2"/>
        <v>7726066</v>
      </c>
    </row>
    <row r="49" spans="1:18">
      <c r="A49" s="82"/>
      <c r="B49" s="82"/>
      <c r="C49" s="23" t="s">
        <v>210</v>
      </c>
      <c r="D49" s="24">
        <v>5305</v>
      </c>
      <c r="E49" s="25"/>
      <c r="F49" s="25"/>
      <c r="G49" s="25"/>
      <c r="H49" s="25"/>
      <c r="I49" s="25"/>
      <c r="J49" s="26"/>
      <c r="K49" s="24">
        <f t="shared" si="0"/>
        <v>5305</v>
      </c>
      <c r="L49" s="24"/>
      <c r="M49" s="24"/>
      <c r="N49" s="24"/>
      <c r="O49" s="24"/>
      <c r="P49" s="25">
        <f t="shared" si="1"/>
        <v>0</v>
      </c>
      <c r="Q49" s="84"/>
      <c r="R49" s="18">
        <f t="shared" si="2"/>
        <v>5305</v>
      </c>
    </row>
    <row r="50" spans="1:18" ht="16.5" customHeight="1">
      <c r="A50" s="82" t="s">
        <v>227</v>
      </c>
      <c r="B50" s="82" t="s">
        <v>229</v>
      </c>
      <c r="C50" s="23" t="s">
        <v>208</v>
      </c>
      <c r="D50" s="24">
        <v>4315372</v>
      </c>
      <c r="E50" s="25"/>
      <c r="F50" s="25"/>
      <c r="G50" s="25"/>
      <c r="H50" s="25"/>
      <c r="I50" s="25"/>
      <c r="J50" s="26"/>
      <c r="K50" s="24">
        <f t="shared" si="0"/>
        <v>4315372</v>
      </c>
      <c r="L50" s="24"/>
      <c r="M50" s="24"/>
      <c r="N50" s="24"/>
      <c r="O50" s="24"/>
      <c r="P50" s="25">
        <f t="shared" si="1"/>
        <v>0</v>
      </c>
      <c r="Q50" s="83">
        <f>SUM(K50:K52)+SUM(P50:P52)</f>
        <v>9062679</v>
      </c>
      <c r="R50" s="18">
        <f t="shared" si="2"/>
        <v>4315372</v>
      </c>
    </row>
    <row r="51" spans="1:18">
      <c r="A51" s="82"/>
      <c r="B51" s="82"/>
      <c r="C51" s="23" t="s">
        <v>209</v>
      </c>
      <c r="D51" s="24">
        <v>926210</v>
      </c>
      <c r="E51" s="25">
        <v>50000</v>
      </c>
      <c r="F51" s="25">
        <v>936655</v>
      </c>
      <c r="G51" s="25">
        <v>170712</v>
      </c>
      <c r="H51" s="25">
        <v>2263985</v>
      </c>
      <c r="I51" s="25"/>
      <c r="J51" s="26">
        <v>147073</v>
      </c>
      <c r="K51" s="24">
        <f t="shared" si="0"/>
        <v>4494635</v>
      </c>
      <c r="L51" s="24"/>
      <c r="M51" s="24"/>
      <c r="N51" s="24"/>
      <c r="O51" s="24">
        <v>251302</v>
      </c>
      <c r="P51" s="25">
        <f t="shared" si="1"/>
        <v>251302</v>
      </c>
      <c r="Q51" s="84"/>
      <c r="R51" s="18">
        <f t="shared" si="2"/>
        <v>4745937</v>
      </c>
    </row>
    <row r="52" spans="1:18">
      <c r="A52" s="82"/>
      <c r="B52" s="82"/>
      <c r="C52" s="23" t="s">
        <v>210</v>
      </c>
      <c r="D52" s="24">
        <v>1370</v>
      </c>
      <c r="E52" s="25"/>
      <c r="F52" s="25"/>
      <c r="G52" s="25"/>
      <c r="H52" s="25"/>
      <c r="I52" s="25"/>
      <c r="J52" s="26"/>
      <c r="K52" s="24">
        <f t="shared" si="0"/>
        <v>1370</v>
      </c>
      <c r="L52" s="24"/>
      <c r="M52" s="24"/>
      <c r="N52" s="24"/>
      <c r="O52" s="24"/>
      <c r="P52" s="25">
        <f t="shared" si="1"/>
        <v>0</v>
      </c>
      <c r="Q52" s="84"/>
      <c r="R52" s="18">
        <f t="shared" si="2"/>
        <v>1370</v>
      </c>
    </row>
    <row r="53" spans="1:18" ht="16.5" customHeight="1">
      <c r="A53" s="82" t="s">
        <v>227</v>
      </c>
      <c r="B53" s="82" t="s">
        <v>230</v>
      </c>
      <c r="C53" s="23" t="s">
        <v>208</v>
      </c>
      <c r="D53" s="24">
        <v>2104969</v>
      </c>
      <c r="E53" s="25"/>
      <c r="F53" s="25"/>
      <c r="G53" s="25"/>
      <c r="H53" s="25"/>
      <c r="I53" s="25"/>
      <c r="J53" s="26"/>
      <c r="K53" s="24">
        <f t="shared" si="0"/>
        <v>2104969</v>
      </c>
      <c r="L53" s="24"/>
      <c r="M53" s="24">
        <v>700000</v>
      </c>
      <c r="N53" s="24"/>
      <c r="O53" s="24">
        <v>32000</v>
      </c>
      <c r="P53" s="25">
        <f t="shared" si="1"/>
        <v>732000</v>
      </c>
      <c r="Q53" s="83">
        <f>SUM(K53:K55)+SUM(P53:P55)</f>
        <v>11155888</v>
      </c>
      <c r="R53" s="18">
        <f t="shared" si="2"/>
        <v>2836969</v>
      </c>
    </row>
    <row r="54" spans="1:18">
      <c r="A54" s="82"/>
      <c r="B54" s="82"/>
      <c r="C54" s="23" t="s">
        <v>209</v>
      </c>
      <c r="D54" s="24">
        <v>999124</v>
      </c>
      <c r="E54" s="25">
        <v>2400000</v>
      </c>
      <c r="F54" s="25">
        <v>701353</v>
      </c>
      <c r="G54" s="25">
        <v>69591</v>
      </c>
      <c r="H54" s="25">
        <v>2106856</v>
      </c>
      <c r="I54" s="25"/>
      <c r="J54" s="26"/>
      <c r="K54" s="24">
        <f t="shared" si="0"/>
        <v>6276924</v>
      </c>
      <c r="L54" s="24"/>
      <c r="M54" s="24">
        <v>826443</v>
      </c>
      <c r="N54" s="24">
        <v>666667</v>
      </c>
      <c r="O54" s="24">
        <v>548885</v>
      </c>
      <c r="P54" s="25">
        <f t="shared" si="1"/>
        <v>2041995</v>
      </c>
      <c r="Q54" s="84"/>
      <c r="R54" s="18">
        <f t="shared" si="2"/>
        <v>8318919</v>
      </c>
    </row>
    <row r="55" spans="1:18">
      <c r="A55" s="82"/>
      <c r="B55" s="82"/>
      <c r="C55" s="23" t="s">
        <v>210</v>
      </c>
      <c r="D55" s="24"/>
      <c r="E55" s="25"/>
      <c r="F55" s="25"/>
      <c r="G55" s="25"/>
      <c r="H55" s="25"/>
      <c r="I55" s="25"/>
      <c r="J55" s="26"/>
      <c r="K55" s="24">
        <f t="shared" si="0"/>
        <v>0</v>
      </c>
      <c r="L55" s="24"/>
      <c r="M55" s="24"/>
      <c r="N55" s="24"/>
      <c r="O55" s="24"/>
      <c r="P55" s="25">
        <f t="shared" si="1"/>
        <v>0</v>
      </c>
      <c r="Q55" s="84"/>
      <c r="R55" s="18">
        <f t="shared" si="2"/>
        <v>0</v>
      </c>
    </row>
    <row r="56" spans="1:18" ht="16.5" customHeight="1">
      <c r="A56" s="82" t="s">
        <v>227</v>
      </c>
      <c r="B56" s="82" t="s">
        <v>231</v>
      </c>
      <c r="C56" s="23" t="s">
        <v>208</v>
      </c>
      <c r="D56" s="24">
        <v>2681648</v>
      </c>
      <c r="E56" s="25"/>
      <c r="F56" s="25"/>
      <c r="G56" s="25"/>
      <c r="H56" s="25"/>
      <c r="I56" s="25"/>
      <c r="J56" s="26"/>
      <c r="K56" s="24">
        <f t="shared" si="0"/>
        <v>2681648</v>
      </c>
      <c r="L56" s="24"/>
      <c r="M56" s="24">
        <v>370000</v>
      </c>
      <c r="N56" s="24"/>
      <c r="O56" s="24"/>
      <c r="P56" s="25">
        <f t="shared" si="1"/>
        <v>370000</v>
      </c>
      <c r="Q56" s="83">
        <f>SUM(K56:K58)+SUM(P56:P58)</f>
        <v>9639709</v>
      </c>
      <c r="R56" s="18">
        <f t="shared" si="2"/>
        <v>3051648</v>
      </c>
    </row>
    <row r="57" spans="1:18">
      <c r="A57" s="82"/>
      <c r="B57" s="82"/>
      <c r="C57" s="23" t="s">
        <v>209</v>
      </c>
      <c r="D57" s="24">
        <v>813810</v>
      </c>
      <c r="E57" s="25"/>
      <c r="F57" s="25">
        <v>141036</v>
      </c>
      <c r="G57" s="25">
        <v>100239</v>
      </c>
      <c r="H57" s="25">
        <v>1217122</v>
      </c>
      <c r="I57" s="25"/>
      <c r="J57" s="26"/>
      <c r="K57" s="24">
        <f t="shared" si="0"/>
        <v>2272207</v>
      </c>
      <c r="L57" s="24"/>
      <c r="M57" s="24">
        <v>149060</v>
      </c>
      <c r="N57" s="24">
        <v>3890000</v>
      </c>
      <c r="O57" s="24">
        <v>276794</v>
      </c>
      <c r="P57" s="25">
        <f t="shared" si="1"/>
        <v>4315854</v>
      </c>
      <c r="Q57" s="84"/>
      <c r="R57" s="18">
        <f t="shared" si="2"/>
        <v>6588061</v>
      </c>
    </row>
    <row r="58" spans="1:18">
      <c r="A58" s="82"/>
      <c r="B58" s="82"/>
      <c r="C58" s="23" t="s">
        <v>210</v>
      </c>
      <c r="D58" s="24"/>
      <c r="E58" s="25"/>
      <c r="F58" s="25"/>
      <c r="G58" s="25"/>
      <c r="H58" s="25"/>
      <c r="I58" s="25"/>
      <c r="J58" s="26"/>
      <c r="K58" s="24">
        <f t="shared" si="0"/>
        <v>0</v>
      </c>
      <c r="L58" s="24"/>
      <c r="M58" s="24"/>
      <c r="N58" s="24"/>
      <c r="O58" s="24"/>
      <c r="P58" s="25">
        <f t="shared" si="1"/>
        <v>0</v>
      </c>
      <c r="Q58" s="84"/>
      <c r="R58" s="18">
        <f t="shared" si="2"/>
        <v>0</v>
      </c>
    </row>
    <row r="59" spans="1:18" ht="16.5" customHeight="1">
      <c r="A59" s="82" t="s">
        <v>227</v>
      </c>
      <c r="B59" s="82" t="s">
        <v>232</v>
      </c>
      <c r="C59" s="23" t="s">
        <v>208</v>
      </c>
      <c r="D59" s="24">
        <v>2938473</v>
      </c>
      <c r="E59" s="25"/>
      <c r="F59" s="25"/>
      <c r="G59" s="25"/>
      <c r="H59" s="25"/>
      <c r="I59" s="25"/>
      <c r="J59" s="26"/>
      <c r="K59" s="24">
        <f t="shared" si="0"/>
        <v>2938473</v>
      </c>
      <c r="L59" s="24"/>
      <c r="M59" s="24"/>
      <c r="N59" s="24"/>
      <c r="O59" s="24"/>
      <c r="P59" s="25">
        <f t="shared" si="1"/>
        <v>0</v>
      </c>
      <c r="Q59" s="83">
        <f>SUM(K59:K61)+SUM(P59:P61)</f>
        <v>4382046</v>
      </c>
      <c r="R59" s="18">
        <f t="shared" si="2"/>
        <v>2938473</v>
      </c>
    </row>
    <row r="60" spans="1:18">
      <c r="A60" s="82"/>
      <c r="B60" s="82"/>
      <c r="C60" s="23" t="s">
        <v>209</v>
      </c>
      <c r="D60" s="24">
        <v>697721</v>
      </c>
      <c r="E60" s="25"/>
      <c r="F60" s="25">
        <v>17224</v>
      </c>
      <c r="G60" s="25">
        <v>302448</v>
      </c>
      <c r="H60" s="25">
        <v>426180</v>
      </c>
      <c r="I60" s="25"/>
      <c r="J60" s="26"/>
      <c r="K60" s="24">
        <f t="shared" si="0"/>
        <v>1443573</v>
      </c>
      <c r="L60" s="24"/>
      <c r="M60" s="24"/>
      <c r="N60" s="24"/>
      <c r="O60" s="24"/>
      <c r="P60" s="25">
        <f t="shared" si="1"/>
        <v>0</v>
      </c>
      <c r="Q60" s="84"/>
      <c r="R60" s="18">
        <f t="shared" si="2"/>
        <v>1443573</v>
      </c>
    </row>
    <row r="61" spans="1:18">
      <c r="A61" s="82"/>
      <c r="B61" s="82"/>
      <c r="C61" s="23" t="s">
        <v>210</v>
      </c>
      <c r="D61" s="24"/>
      <c r="E61" s="25"/>
      <c r="F61" s="25"/>
      <c r="G61" s="25"/>
      <c r="H61" s="25"/>
      <c r="I61" s="25"/>
      <c r="J61" s="26"/>
      <c r="K61" s="24">
        <f t="shared" si="0"/>
        <v>0</v>
      </c>
      <c r="L61" s="24"/>
      <c r="M61" s="24"/>
      <c r="N61" s="24"/>
      <c r="O61" s="24"/>
      <c r="P61" s="25">
        <f t="shared" si="1"/>
        <v>0</v>
      </c>
      <c r="Q61" s="84"/>
      <c r="R61" s="18">
        <f t="shared" si="2"/>
        <v>0</v>
      </c>
    </row>
    <row r="62" spans="1:18" ht="16.5" customHeight="1">
      <c r="A62" s="82" t="s">
        <v>233</v>
      </c>
      <c r="B62" s="82" t="s">
        <v>234</v>
      </c>
      <c r="C62" s="23" t="s">
        <v>208</v>
      </c>
      <c r="D62" s="24">
        <v>1549310</v>
      </c>
      <c r="E62" s="25"/>
      <c r="F62" s="25"/>
      <c r="G62" s="25"/>
      <c r="H62" s="25"/>
      <c r="I62" s="25"/>
      <c r="J62" s="26"/>
      <c r="K62" s="24">
        <f t="shared" si="0"/>
        <v>1549310</v>
      </c>
      <c r="L62" s="24"/>
      <c r="M62" s="24"/>
      <c r="N62" s="24"/>
      <c r="O62" s="24"/>
      <c r="P62" s="25">
        <f t="shared" si="1"/>
        <v>0</v>
      </c>
      <c r="Q62" s="83">
        <f>SUM(K62:K64)+SUM(P62:P64)</f>
        <v>4192401</v>
      </c>
      <c r="R62" s="18">
        <f t="shared" si="2"/>
        <v>1549310</v>
      </c>
    </row>
    <row r="63" spans="1:18">
      <c r="A63" s="82"/>
      <c r="B63" s="82"/>
      <c r="C63" s="23" t="s">
        <v>209</v>
      </c>
      <c r="D63" s="24">
        <v>279033</v>
      </c>
      <c r="E63" s="25"/>
      <c r="F63" s="25">
        <v>146280</v>
      </c>
      <c r="G63" s="25">
        <v>9828</v>
      </c>
      <c r="H63" s="25">
        <v>681950</v>
      </c>
      <c r="I63" s="25"/>
      <c r="J63" s="26"/>
      <c r="K63" s="24">
        <f t="shared" si="0"/>
        <v>1117091</v>
      </c>
      <c r="L63" s="24">
        <v>360000</v>
      </c>
      <c r="M63" s="24"/>
      <c r="N63" s="24">
        <v>1150000</v>
      </c>
      <c r="O63" s="24">
        <v>16000</v>
      </c>
      <c r="P63" s="25">
        <f t="shared" si="1"/>
        <v>1526000</v>
      </c>
      <c r="Q63" s="84"/>
      <c r="R63" s="18">
        <f t="shared" si="2"/>
        <v>2643091</v>
      </c>
    </row>
    <row r="64" spans="1:18">
      <c r="A64" s="82"/>
      <c r="B64" s="82"/>
      <c r="C64" s="23" t="s">
        <v>210</v>
      </c>
      <c r="D64" s="24"/>
      <c r="E64" s="25"/>
      <c r="F64" s="25"/>
      <c r="G64" s="25"/>
      <c r="H64" s="25"/>
      <c r="I64" s="25"/>
      <c r="J64" s="26"/>
      <c r="K64" s="24">
        <f t="shared" si="0"/>
        <v>0</v>
      </c>
      <c r="L64" s="24"/>
      <c r="M64" s="24"/>
      <c r="N64" s="24"/>
      <c r="O64" s="24"/>
      <c r="P64" s="25">
        <f t="shared" si="1"/>
        <v>0</v>
      </c>
      <c r="Q64" s="84"/>
      <c r="R64" s="18">
        <f t="shared" si="2"/>
        <v>0</v>
      </c>
    </row>
    <row r="65" spans="1:18" ht="16.5" customHeight="1">
      <c r="A65" s="82" t="s">
        <v>233</v>
      </c>
      <c r="B65" s="82" t="s">
        <v>235</v>
      </c>
      <c r="C65" s="23" t="s">
        <v>208</v>
      </c>
      <c r="D65" s="24">
        <v>1810040</v>
      </c>
      <c r="E65" s="25"/>
      <c r="F65" s="25"/>
      <c r="G65" s="25"/>
      <c r="H65" s="25"/>
      <c r="I65" s="25"/>
      <c r="J65" s="26"/>
      <c r="K65" s="24">
        <f t="shared" si="0"/>
        <v>1810040</v>
      </c>
      <c r="L65" s="24"/>
      <c r="M65" s="24">
        <v>324000</v>
      </c>
      <c r="N65" s="24"/>
      <c r="O65" s="24">
        <v>319000</v>
      </c>
      <c r="P65" s="25">
        <f t="shared" si="1"/>
        <v>643000</v>
      </c>
      <c r="Q65" s="83">
        <f>SUM(K65:K67)+SUM(P65:P67)</f>
        <v>4848289</v>
      </c>
      <c r="R65" s="18">
        <f t="shared" si="2"/>
        <v>2453040</v>
      </c>
    </row>
    <row r="66" spans="1:18">
      <c r="A66" s="82"/>
      <c r="B66" s="82"/>
      <c r="C66" s="23" t="s">
        <v>209</v>
      </c>
      <c r="D66" s="24">
        <v>730279</v>
      </c>
      <c r="E66" s="25">
        <v>50000</v>
      </c>
      <c r="F66" s="25">
        <v>33034</v>
      </c>
      <c r="G66" s="25">
        <v>175128</v>
      </c>
      <c r="H66" s="25">
        <v>655126</v>
      </c>
      <c r="I66" s="25"/>
      <c r="J66" s="26"/>
      <c r="K66" s="24">
        <f t="shared" ref="K66:K109" si="3">SUM(D66:J66)</f>
        <v>1643567</v>
      </c>
      <c r="L66" s="24"/>
      <c r="M66" s="24">
        <v>300000</v>
      </c>
      <c r="N66" s="24"/>
      <c r="O66" s="24">
        <v>451682</v>
      </c>
      <c r="P66" s="25">
        <f t="shared" si="1"/>
        <v>751682</v>
      </c>
      <c r="Q66" s="84"/>
      <c r="R66" s="18">
        <f t="shared" si="2"/>
        <v>2395249</v>
      </c>
    </row>
    <row r="67" spans="1:18">
      <c r="A67" s="82"/>
      <c r="B67" s="82"/>
      <c r="C67" s="23" t="s">
        <v>210</v>
      </c>
      <c r="D67" s="24"/>
      <c r="E67" s="25"/>
      <c r="F67" s="25"/>
      <c r="G67" s="25"/>
      <c r="H67" s="25"/>
      <c r="I67" s="25"/>
      <c r="J67" s="26"/>
      <c r="K67" s="24">
        <f t="shared" si="3"/>
        <v>0</v>
      </c>
      <c r="L67" s="24"/>
      <c r="M67" s="24"/>
      <c r="N67" s="24"/>
      <c r="O67" s="24"/>
      <c r="P67" s="25">
        <f t="shared" ref="P67:P112" si="4">SUM(L67:O67)</f>
        <v>0</v>
      </c>
      <c r="Q67" s="84"/>
      <c r="R67" s="18">
        <f t="shared" ref="R67:R112" si="5">K67+P67</f>
        <v>0</v>
      </c>
    </row>
    <row r="68" spans="1:18" ht="16.5" customHeight="1">
      <c r="A68" s="82" t="s">
        <v>233</v>
      </c>
      <c r="B68" s="86" t="s">
        <v>236</v>
      </c>
      <c r="C68" s="23" t="s">
        <v>208</v>
      </c>
      <c r="D68" s="24">
        <v>4031941</v>
      </c>
      <c r="E68" s="25"/>
      <c r="F68" s="25"/>
      <c r="G68" s="25"/>
      <c r="H68" s="25"/>
      <c r="I68" s="25"/>
      <c r="J68" s="26"/>
      <c r="K68" s="24">
        <f t="shared" si="3"/>
        <v>4031941</v>
      </c>
      <c r="L68" s="24"/>
      <c r="M68" s="24"/>
      <c r="N68" s="24"/>
      <c r="O68" s="24"/>
      <c r="P68" s="25">
        <f t="shared" si="4"/>
        <v>0</v>
      </c>
      <c r="Q68" s="83">
        <f>SUM(K68:K70)+SUM(P68:P70)</f>
        <v>8081327</v>
      </c>
      <c r="R68" s="18">
        <f t="shared" si="5"/>
        <v>4031941</v>
      </c>
    </row>
    <row r="69" spans="1:18">
      <c r="A69" s="82"/>
      <c r="B69" s="86"/>
      <c r="C69" s="23" t="s">
        <v>209</v>
      </c>
      <c r="D69" s="24">
        <v>694717</v>
      </c>
      <c r="E69" s="25"/>
      <c r="F69" s="25">
        <v>765763</v>
      </c>
      <c r="G69" s="25">
        <v>118568</v>
      </c>
      <c r="H69" s="25">
        <v>1212896</v>
      </c>
      <c r="I69" s="25"/>
      <c r="J69" s="26"/>
      <c r="K69" s="24">
        <f t="shared" si="3"/>
        <v>2791944</v>
      </c>
      <c r="L69" s="24"/>
      <c r="M69" s="24"/>
      <c r="N69" s="24"/>
      <c r="O69" s="24">
        <v>1257442</v>
      </c>
      <c r="P69" s="25">
        <f t="shared" si="4"/>
        <v>1257442</v>
      </c>
      <c r="Q69" s="84"/>
      <c r="R69" s="18">
        <f t="shared" si="5"/>
        <v>4049386</v>
      </c>
    </row>
    <row r="70" spans="1:18">
      <c r="A70" s="82"/>
      <c r="B70" s="86"/>
      <c r="C70" s="23" t="s">
        <v>210</v>
      </c>
      <c r="D70" s="24"/>
      <c r="E70" s="25"/>
      <c r="F70" s="25"/>
      <c r="G70" s="25"/>
      <c r="H70" s="25"/>
      <c r="I70" s="25"/>
      <c r="J70" s="26"/>
      <c r="K70" s="24">
        <f t="shared" si="3"/>
        <v>0</v>
      </c>
      <c r="L70" s="24"/>
      <c r="M70" s="24"/>
      <c r="N70" s="24"/>
      <c r="O70" s="24"/>
      <c r="P70" s="25">
        <f t="shared" si="4"/>
        <v>0</v>
      </c>
      <c r="Q70" s="84"/>
      <c r="R70" s="18">
        <f t="shared" si="5"/>
        <v>0</v>
      </c>
    </row>
    <row r="71" spans="1:18" ht="16.5" customHeight="1">
      <c r="A71" s="82" t="s">
        <v>233</v>
      </c>
      <c r="B71" s="82" t="s">
        <v>237</v>
      </c>
      <c r="C71" s="23" t="s">
        <v>208</v>
      </c>
      <c r="D71" s="24">
        <v>471580</v>
      </c>
      <c r="E71" s="25"/>
      <c r="F71" s="25"/>
      <c r="G71" s="25"/>
      <c r="H71" s="25"/>
      <c r="I71" s="25"/>
      <c r="J71" s="26"/>
      <c r="K71" s="24">
        <f t="shared" si="3"/>
        <v>471580</v>
      </c>
      <c r="L71" s="24"/>
      <c r="M71" s="24"/>
      <c r="N71" s="24"/>
      <c r="O71" s="24"/>
      <c r="P71" s="25">
        <f t="shared" si="4"/>
        <v>0</v>
      </c>
      <c r="Q71" s="83">
        <f>SUM(K71:K73)+SUM(P71:P73)</f>
        <v>898789</v>
      </c>
      <c r="R71" s="18">
        <f t="shared" si="5"/>
        <v>471580</v>
      </c>
    </row>
    <row r="72" spans="1:18">
      <c r="A72" s="82"/>
      <c r="B72" s="82"/>
      <c r="C72" s="23" t="s">
        <v>209</v>
      </c>
      <c r="D72" s="24">
        <v>107272</v>
      </c>
      <c r="E72" s="25">
        <v>50000</v>
      </c>
      <c r="F72" s="25">
        <v>36000</v>
      </c>
      <c r="G72" s="25">
        <v>11187</v>
      </c>
      <c r="H72" s="25">
        <v>222750</v>
      </c>
      <c r="I72" s="25"/>
      <c r="J72" s="26"/>
      <c r="K72" s="24">
        <f t="shared" si="3"/>
        <v>427209</v>
      </c>
      <c r="L72" s="24"/>
      <c r="M72" s="24"/>
      <c r="N72" s="24"/>
      <c r="O72" s="24"/>
      <c r="P72" s="25">
        <f t="shared" si="4"/>
        <v>0</v>
      </c>
      <c r="Q72" s="84"/>
      <c r="R72" s="18">
        <f t="shared" si="5"/>
        <v>427209</v>
      </c>
    </row>
    <row r="73" spans="1:18">
      <c r="A73" s="82"/>
      <c r="B73" s="82"/>
      <c r="C73" s="23" t="s">
        <v>210</v>
      </c>
      <c r="D73" s="24"/>
      <c r="E73" s="25"/>
      <c r="F73" s="25"/>
      <c r="G73" s="25"/>
      <c r="H73" s="25"/>
      <c r="I73" s="25"/>
      <c r="J73" s="26"/>
      <c r="K73" s="24">
        <f t="shared" si="3"/>
        <v>0</v>
      </c>
      <c r="L73" s="24"/>
      <c r="M73" s="24"/>
      <c r="N73" s="24"/>
      <c r="O73" s="24"/>
      <c r="P73" s="25">
        <f t="shared" si="4"/>
        <v>0</v>
      </c>
      <c r="Q73" s="84"/>
      <c r="R73" s="18">
        <f t="shared" si="5"/>
        <v>0</v>
      </c>
    </row>
    <row r="74" spans="1:18" ht="16.5" customHeight="1">
      <c r="A74" s="82" t="s">
        <v>233</v>
      </c>
      <c r="B74" s="82" t="s">
        <v>238</v>
      </c>
      <c r="C74" s="23" t="s">
        <v>208</v>
      </c>
      <c r="D74" s="24">
        <v>396864</v>
      </c>
      <c r="E74" s="25"/>
      <c r="F74" s="25"/>
      <c r="G74" s="25"/>
      <c r="H74" s="25"/>
      <c r="I74" s="25"/>
      <c r="J74" s="26"/>
      <c r="K74" s="24">
        <f t="shared" si="3"/>
        <v>396864</v>
      </c>
      <c r="L74" s="24"/>
      <c r="M74" s="24"/>
      <c r="N74" s="24"/>
      <c r="O74" s="24"/>
      <c r="P74" s="25">
        <f t="shared" si="4"/>
        <v>0</v>
      </c>
      <c r="Q74" s="83">
        <f>SUM(K74:K76)+SUM(P74:P76)</f>
        <v>1025822</v>
      </c>
      <c r="R74" s="18">
        <f t="shared" si="5"/>
        <v>396864</v>
      </c>
    </row>
    <row r="75" spans="1:18">
      <c r="A75" s="82"/>
      <c r="B75" s="82"/>
      <c r="C75" s="23" t="s">
        <v>209</v>
      </c>
      <c r="D75" s="24">
        <v>229402</v>
      </c>
      <c r="E75" s="25"/>
      <c r="F75" s="25">
        <v>8797</v>
      </c>
      <c r="G75" s="25">
        <v>17160</v>
      </c>
      <c r="H75" s="25">
        <v>222750</v>
      </c>
      <c r="I75" s="25"/>
      <c r="J75" s="26"/>
      <c r="K75" s="24">
        <f t="shared" si="3"/>
        <v>478109</v>
      </c>
      <c r="L75" s="24"/>
      <c r="M75" s="24"/>
      <c r="N75" s="24"/>
      <c r="O75" s="24">
        <v>150849</v>
      </c>
      <c r="P75" s="25">
        <f t="shared" si="4"/>
        <v>150849</v>
      </c>
      <c r="Q75" s="84"/>
      <c r="R75" s="18">
        <f t="shared" si="5"/>
        <v>628958</v>
      </c>
    </row>
    <row r="76" spans="1:18">
      <c r="A76" s="82"/>
      <c r="B76" s="82"/>
      <c r="C76" s="23" t="s">
        <v>210</v>
      </c>
      <c r="D76" s="24"/>
      <c r="E76" s="25"/>
      <c r="F76" s="25"/>
      <c r="G76" s="25"/>
      <c r="H76" s="25"/>
      <c r="I76" s="25"/>
      <c r="J76" s="26"/>
      <c r="K76" s="24">
        <f t="shared" si="3"/>
        <v>0</v>
      </c>
      <c r="L76" s="24"/>
      <c r="M76" s="24"/>
      <c r="N76" s="24"/>
      <c r="O76" s="24"/>
      <c r="P76" s="25">
        <f t="shared" si="4"/>
        <v>0</v>
      </c>
      <c r="Q76" s="84"/>
      <c r="R76" s="18">
        <f t="shared" si="5"/>
        <v>0</v>
      </c>
    </row>
    <row r="77" spans="1:18" ht="16.5" customHeight="1">
      <c r="A77" s="82" t="s">
        <v>239</v>
      </c>
      <c r="B77" s="82" t="s">
        <v>240</v>
      </c>
      <c r="C77" s="23" t="s">
        <v>208</v>
      </c>
      <c r="D77" s="24">
        <v>1453583</v>
      </c>
      <c r="E77" s="25"/>
      <c r="F77" s="25"/>
      <c r="G77" s="25"/>
      <c r="H77" s="25"/>
      <c r="I77" s="25"/>
      <c r="J77" s="26"/>
      <c r="K77" s="24">
        <f t="shared" si="3"/>
        <v>1453583</v>
      </c>
      <c r="L77" s="24"/>
      <c r="M77" s="24"/>
      <c r="N77" s="24"/>
      <c r="O77" s="24"/>
      <c r="P77" s="25">
        <f t="shared" si="4"/>
        <v>0</v>
      </c>
      <c r="Q77" s="83">
        <f>SUM(K77:K79)+SUM(P77:P79)</f>
        <v>3155848</v>
      </c>
      <c r="R77" s="18">
        <f t="shared" si="5"/>
        <v>1453583</v>
      </c>
    </row>
    <row r="78" spans="1:18">
      <c r="A78" s="82"/>
      <c r="B78" s="82"/>
      <c r="C78" s="23" t="s">
        <v>209</v>
      </c>
      <c r="D78" s="24">
        <v>1210861</v>
      </c>
      <c r="E78" s="25">
        <v>50000</v>
      </c>
      <c r="F78" s="25">
        <v>17933</v>
      </c>
      <c r="G78" s="25">
        <v>183471</v>
      </c>
      <c r="H78" s="25">
        <v>0</v>
      </c>
      <c r="I78" s="25"/>
      <c r="J78" s="26"/>
      <c r="K78" s="24">
        <f t="shared" si="3"/>
        <v>1462265</v>
      </c>
      <c r="L78" s="24">
        <v>240000</v>
      </c>
      <c r="M78" s="24"/>
      <c r="N78" s="24"/>
      <c r="O78" s="24"/>
      <c r="P78" s="25">
        <f t="shared" si="4"/>
        <v>240000</v>
      </c>
      <c r="Q78" s="84"/>
      <c r="R78" s="18">
        <f t="shared" si="5"/>
        <v>1702265</v>
      </c>
    </row>
    <row r="79" spans="1:18">
      <c r="A79" s="82"/>
      <c r="B79" s="82"/>
      <c r="C79" s="23" t="s">
        <v>210</v>
      </c>
      <c r="D79" s="24"/>
      <c r="E79" s="25"/>
      <c r="F79" s="25"/>
      <c r="G79" s="25"/>
      <c r="H79" s="25"/>
      <c r="I79" s="25"/>
      <c r="J79" s="26"/>
      <c r="K79" s="24">
        <f t="shared" si="3"/>
        <v>0</v>
      </c>
      <c r="L79" s="24"/>
      <c r="M79" s="24"/>
      <c r="N79" s="24"/>
      <c r="O79" s="24"/>
      <c r="P79" s="25">
        <f t="shared" si="4"/>
        <v>0</v>
      </c>
      <c r="Q79" s="84"/>
      <c r="R79" s="18">
        <f t="shared" si="5"/>
        <v>0</v>
      </c>
    </row>
    <row r="80" spans="1:18" ht="16.5" customHeight="1">
      <c r="A80" s="82" t="s">
        <v>239</v>
      </c>
      <c r="B80" s="82" t="s">
        <v>241</v>
      </c>
      <c r="C80" s="23" t="s">
        <v>208</v>
      </c>
      <c r="D80" s="24">
        <v>267357</v>
      </c>
      <c r="E80" s="25"/>
      <c r="F80" s="25"/>
      <c r="G80" s="25"/>
      <c r="H80" s="25"/>
      <c r="I80" s="25"/>
      <c r="J80" s="26"/>
      <c r="K80" s="24">
        <f t="shared" si="3"/>
        <v>267357</v>
      </c>
      <c r="L80" s="24"/>
      <c r="M80" s="24">
        <v>3123965</v>
      </c>
      <c r="N80" s="24"/>
      <c r="O80" s="24"/>
      <c r="P80" s="25">
        <f t="shared" si="4"/>
        <v>3123965</v>
      </c>
      <c r="Q80" s="83">
        <f>SUM(K80:K82)+SUM(P80:P82)</f>
        <v>4981020</v>
      </c>
      <c r="R80" s="18">
        <f t="shared" si="5"/>
        <v>3391322</v>
      </c>
    </row>
    <row r="81" spans="1:18">
      <c r="A81" s="82"/>
      <c r="B81" s="82"/>
      <c r="C81" s="23" t="s">
        <v>209</v>
      </c>
      <c r="D81" s="24">
        <v>135939</v>
      </c>
      <c r="E81" s="25"/>
      <c r="F81" s="25">
        <v>69788</v>
      </c>
      <c r="G81" s="25">
        <v>33637</v>
      </c>
      <c r="H81" s="25">
        <v>222750</v>
      </c>
      <c r="I81" s="25"/>
      <c r="J81" s="26">
        <v>66045</v>
      </c>
      <c r="K81" s="24">
        <f t="shared" si="3"/>
        <v>528159</v>
      </c>
      <c r="L81" s="24"/>
      <c r="M81" s="24">
        <v>714621</v>
      </c>
      <c r="N81" s="24"/>
      <c r="O81" s="24">
        <v>346918</v>
      </c>
      <c r="P81" s="25">
        <f t="shared" si="4"/>
        <v>1061539</v>
      </c>
      <c r="Q81" s="84"/>
      <c r="R81" s="18">
        <f t="shared" si="5"/>
        <v>1589698</v>
      </c>
    </row>
    <row r="82" spans="1:18">
      <c r="A82" s="82"/>
      <c r="B82" s="82"/>
      <c r="C82" s="23" t="s">
        <v>210</v>
      </c>
      <c r="D82" s="24"/>
      <c r="E82" s="25"/>
      <c r="F82" s="25"/>
      <c r="G82" s="25"/>
      <c r="H82" s="25"/>
      <c r="I82" s="25"/>
      <c r="J82" s="26"/>
      <c r="K82" s="24">
        <f t="shared" si="3"/>
        <v>0</v>
      </c>
      <c r="L82" s="24"/>
      <c r="M82" s="24"/>
      <c r="N82" s="24"/>
      <c r="O82" s="24"/>
      <c r="P82" s="25">
        <f t="shared" si="4"/>
        <v>0</v>
      </c>
      <c r="Q82" s="84"/>
      <c r="R82" s="18">
        <f t="shared" si="5"/>
        <v>0</v>
      </c>
    </row>
    <row r="83" spans="1:18" ht="19.5" customHeight="1">
      <c r="A83" s="82" t="s">
        <v>239</v>
      </c>
      <c r="B83" s="82" t="s">
        <v>242</v>
      </c>
      <c r="C83" s="23" t="s">
        <v>208</v>
      </c>
      <c r="D83" s="24">
        <v>2640571</v>
      </c>
      <c r="E83" s="25"/>
      <c r="F83" s="25"/>
      <c r="G83" s="25"/>
      <c r="H83" s="25"/>
      <c r="I83" s="25"/>
      <c r="J83" s="26"/>
      <c r="K83" s="24">
        <f t="shared" si="3"/>
        <v>2640571</v>
      </c>
      <c r="L83" s="24"/>
      <c r="M83" s="24"/>
      <c r="N83" s="24"/>
      <c r="O83" s="24">
        <v>92000</v>
      </c>
      <c r="P83" s="25">
        <f t="shared" si="4"/>
        <v>92000</v>
      </c>
      <c r="Q83" s="83">
        <f>SUM(K83:K85)+SUM(P83:P85)</f>
        <v>5362973</v>
      </c>
      <c r="R83" s="18">
        <f t="shared" si="5"/>
        <v>2732571</v>
      </c>
    </row>
    <row r="84" spans="1:18" ht="20.25" customHeight="1">
      <c r="A84" s="82"/>
      <c r="B84" s="82"/>
      <c r="C84" s="23" t="s">
        <v>209</v>
      </c>
      <c r="D84" s="24">
        <v>776499</v>
      </c>
      <c r="E84" s="25"/>
      <c r="F84" s="25">
        <v>399258</v>
      </c>
      <c r="G84" s="25">
        <v>68632</v>
      </c>
      <c r="H84" s="25">
        <v>489240</v>
      </c>
      <c r="I84" s="25">
        <v>304113</v>
      </c>
      <c r="J84" s="26">
        <v>79800</v>
      </c>
      <c r="K84" s="24">
        <f t="shared" si="3"/>
        <v>2117542</v>
      </c>
      <c r="L84" s="24"/>
      <c r="M84" s="24"/>
      <c r="N84" s="24"/>
      <c r="O84" s="24">
        <v>512860</v>
      </c>
      <c r="P84" s="25">
        <f t="shared" si="4"/>
        <v>512860</v>
      </c>
      <c r="Q84" s="84"/>
      <c r="R84" s="18">
        <f t="shared" si="5"/>
        <v>2630402</v>
      </c>
    </row>
    <row r="85" spans="1:18">
      <c r="A85" s="82"/>
      <c r="B85" s="82"/>
      <c r="C85" s="23" t="s">
        <v>210</v>
      </c>
      <c r="D85" s="24"/>
      <c r="E85" s="25"/>
      <c r="F85" s="25"/>
      <c r="G85" s="25"/>
      <c r="H85" s="25"/>
      <c r="I85" s="25"/>
      <c r="J85" s="26"/>
      <c r="K85" s="24">
        <f t="shared" si="3"/>
        <v>0</v>
      </c>
      <c r="L85" s="24"/>
      <c r="M85" s="24"/>
      <c r="N85" s="24"/>
      <c r="O85" s="24"/>
      <c r="P85" s="25">
        <f t="shared" si="4"/>
        <v>0</v>
      </c>
      <c r="Q85" s="84"/>
      <c r="R85" s="18">
        <f t="shared" si="5"/>
        <v>0</v>
      </c>
    </row>
    <row r="86" spans="1:18" ht="16.5" customHeight="1">
      <c r="A86" s="82" t="s">
        <v>239</v>
      </c>
      <c r="B86" s="82" t="s">
        <v>243</v>
      </c>
      <c r="C86" s="23" t="s">
        <v>208</v>
      </c>
      <c r="D86" s="24">
        <v>1825459</v>
      </c>
      <c r="E86" s="25"/>
      <c r="F86" s="25"/>
      <c r="G86" s="25"/>
      <c r="H86" s="25"/>
      <c r="I86" s="25"/>
      <c r="J86" s="26"/>
      <c r="K86" s="24">
        <f t="shared" si="3"/>
        <v>1825459</v>
      </c>
      <c r="L86" s="24"/>
      <c r="M86" s="24"/>
      <c r="N86" s="24"/>
      <c r="O86" s="24"/>
      <c r="P86" s="25">
        <f t="shared" si="4"/>
        <v>0</v>
      </c>
      <c r="Q86" s="83">
        <f>SUM(K86:K88)+SUM(P86:P88)</f>
        <v>5888066</v>
      </c>
      <c r="R86" s="18">
        <f t="shared" si="5"/>
        <v>1825459</v>
      </c>
    </row>
    <row r="87" spans="1:18">
      <c r="A87" s="82"/>
      <c r="B87" s="82"/>
      <c r="C87" s="23" t="s">
        <v>209</v>
      </c>
      <c r="D87" s="24">
        <v>873230</v>
      </c>
      <c r="E87" s="25">
        <v>50000</v>
      </c>
      <c r="F87" s="25">
        <v>34292</v>
      </c>
      <c r="G87" s="25">
        <v>316583</v>
      </c>
      <c r="H87" s="25">
        <v>1393973</v>
      </c>
      <c r="I87" s="25">
        <v>216598</v>
      </c>
      <c r="J87" s="26"/>
      <c r="K87" s="24">
        <f t="shared" si="3"/>
        <v>2884676</v>
      </c>
      <c r="L87" s="24">
        <v>80000</v>
      </c>
      <c r="M87" s="24">
        <v>360000</v>
      </c>
      <c r="N87" s="24">
        <v>200000</v>
      </c>
      <c r="O87" s="24">
        <v>537931</v>
      </c>
      <c r="P87" s="25">
        <f t="shared" si="4"/>
        <v>1177931</v>
      </c>
      <c r="Q87" s="84"/>
      <c r="R87" s="18">
        <f t="shared" si="5"/>
        <v>4062607</v>
      </c>
    </row>
    <row r="88" spans="1:18">
      <c r="A88" s="82"/>
      <c r="B88" s="82"/>
      <c r="C88" s="23" t="s">
        <v>210</v>
      </c>
      <c r="D88" s="24"/>
      <c r="E88" s="25"/>
      <c r="F88" s="25"/>
      <c r="G88" s="25"/>
      <c r="H88" s="25"/>
      <c r="I88" s="25"/>
      <c r="J88" s="26"/>
      <c r="K88" s="24">
        <f t="shared" si="3"/>
        <v>0</v>
      </c>
      <c r="L88" s="24"/>
      <c r="M88" s="24"/>
      <c r="N88" s="24"/>
      <c r="O88" s="24"/>
      <c r="P88" s="25">
        <f t="shared" si="4"/>
        <v>0</v>
      </c>
      <c r="Q88" s="84"/>
      <c r="R88" s="18">
        <f t="shared" si="5"/>
        <v>0</v>
      </c>
    </row>
    <row r="89" spans="1:18" ht="16.5" customHeight="1">
      <c r="A89" s="82" t="s">
        <v>244</v>
      </c>
      <c r="B89" s="82" t="s">
        <v>245</v>
      </c>
      <c r="C89" s="23" t="s">
        <v>208</v>
      </c>
      <c r="D89" s="24">
        <v>2058778</v>
      </c>
      <c r="E89" s="25"/>
      <c r="F89" s="25"/>
      <c r="G89" s="25"/>
      <c r="H89" s="25"/>
      <c r="I89" s="25"/>
      <c r="J89" s="26"/>
      <c r="K89" s="24">
        <f t="shared" si="3"/>
        <v>2058778</v>
      </c>
      <c r="L89" s="24"/>
      <c r="M89" s="24"/>
      <c r="N89" s="24"/>
      <c r="O89" s="24"/>
      <c r="P89" s="25">
        <f t="shared" si="4"/>
        <v>0</v>
      </c>
      <c r="Q89" s="83">
        <f>SUM(K89:K91)+SUM(P89:P91)</f>
        <v>3659903</v>
      </c>
      <c r="R89" s="18">
        <f t="shared" si="5"/>
        <v>2058778</v>
      </c>
    </row>
    <row r="90" spans="1:18">
      <c r="A90" s="82"/>
      <c r="B90" s="82"/>
      <c r="C90" s="23" t="s">
        <v>209</v>
      </c>
      <c r="D90" s="24">
        <v>1500933</v>
      </c>
      <c r="E90" s="25"/>
      <c r="F90" s="25"/>
      <c r="G90" s="25">
        <v>976</v>
      </c>
      <c r="H90" s="25">
        <v>99216</v>
      </c>
      <c r="I90" s="25"/>
      <c r="J90" s="26"/>
      <c r="K90" s="24">
        <f t="shared" si="3"/>
        <v>1601125</v>
      </c>
      <c r="L90" s="24"/>
      <c r="M90" s="24"/>
      <c r="N90" s="24"/>
      <c r="O90" s="24"/>
      <c r="P90" s="25">
        <f t="shared" si="4"/>
        <v>0</v>
      </c>
      <c r="Q90" s="84"/>
      <c r="R90" s="18">
        <f t="shared" si="5"/>
        <v>1601125</v>
      </c>
    </row>
    <row r="91" spans="1:18">
      <c r="A91" s="82"/>
      <c r="B91" s="82"/>
      <c r="C91" s="23" t="s">
        <v>210</v>
      </c>
      <c r="D91" s="24"/>
      <c r="E91" s="25"/>
      <c r="F91" s="25"/>
      <c r="G91" s="25"/>
      <c r="H91" s="25"/>
      <c r="I91" s="25"/>
      <c r="J91" s="26"/>
      <c r="K91" s="24">
        <f t="shared" si="3"/>
        <v>0</v>
      </c>
      <c r="L91" s="24"/>
      <c r="M91" s="24"/>
      <c r="N91" s="24"/>
      <c r="O91" s="24"/>
      <c r="P91" s="25">
        <f t="shared" si="4"/>
        <v>0</v>
      </c>
      <c r="Q91" s="84"/>
      <c r="R91" s="18">
        <f t="shared" si="5"/>
        <v>0</v>
      </c>
    </row>
    <row r="92" spans="1:18" ht="16.5" customHeight="1">
      <c r="A92" s="82" t="s">
        <v>244</v>
      </c>
      <c r="B92" s="82" t="s">
        <v>246</v>
      </c>
      <c r="C92" s="23" t="s">
        <v>208</v>
      </c>
      <c r="D92" s="24">
        <v>820484</v>
      </c>
      <c r="E92" s="25"/>
      <c r="F92" s="25"/>
      <c r="G92" s="25"/>
      <c r="H92" s="25"/>
      <c r="I92" s="25"/>
      <c r="J92" s="26"/>
      <c r="K92" s="24">
        <f t="shared" si="3"/>
        <v>820484</v>
      </c>
      <c r="L92" s="24"/>
      <c r="M92" s="24"/>
      <c r="N92" s="24"/>
      <c r="O92" s="24">
        <v>76300</v>
      </c>
      <c r="P92" s="25">
        <f t="shared" si="4"/>
        <v>76300</v>
      </c>
      <c r="Q92" s="83">
        <f>SUM(K92:K94)+SUM(P92:P94)</f>
        <v>3704386</v>
      </c>
      <c r="R92" s="18">
        <f t="shared" si="5"/>
        <v>896784</v>
      </c>
    </row>
    <row r="93" spans="1:18">
      <c r="A93" s="82"/>
      <c r="B93" s="82"/>
      <c r="C93" s="23" t="s">
        <v>209</v>
      </c>
      <c r="D93" s="24">
        <v>173759</v>
      </c>
      <c r="E93" s="25"/>
      <c r="F93" s="25">
        <v>45000</v>
      </c>
      <c r="G93" s="25">
        <v>51960</v>
      </c>
      <c r="H93" s="25">
        <v>743931</v>
      </c>
      <c r="I93" s="25"/>
      <c r="J93" s="26"/>
      <c r="K93" s="24">
        <f t="shared" si="3"/>
        <v>1014650</v>
      </c>
      <c r="L93" s="24"/>
      <c r="M93" s="24"/>
      <c r="N93" s="24">
        <v>666663</v>
      </c>
      <c r="O93" s="24">
        <v>1126289</v>
      </c>
      <c r="P93" s="25">
        <f t="shared" si="4"/>
        <v>1792952</v>
      </c>
      <c r="Q93" s="84"/>
      <c r="R93" s="18">
        <f t="shared" si="5"/>
        <v>2807602</v>
      </c>
    </row>
    <row r="94" spans="1:18">
      <c r="A94" s="82"/>
      <c r="B94" s="82"/>
      <c r="C94" s="23" t="s">
        <v>210</v>
      </c>
      <c r="D94" s="24"/>
      <c r="E94" s="25"/>
      <c r="F94" s="25"/>
      <c r="G94" s="25"/>
      <c r="H94" s="25"/>
      <c r="I94" s="25"/>
      <c r="J94" s="26"/>
      <c r="K94" s="24">
        <f t="shared" si="3"/>
        <v>0</v>
      </c>
      <c r="L94" s="24"/>
      <c r="M94" s="24"/>
      <c r="N94" s="24"/>
      <c r="O94" s="24"/>
      <c r="P94" s="25">
        <f t="shared" si="4"/>
        <v>0</v>
      </c>
      <c r="Q94" s="84"/>
      <c r="R94" s="18">
        <f t="shared" si="5"/>
        <v>0</v>
      </c>
    </row>
    <row r="95" spans="1:18" ht="16.5" customHeight="1">
      <c r="A95" s="82" t="s">
        <v>244</v>
      </c>
      <c r="B95" s="82" t="s">
        <v>247</v>
      </c>
      <c r="C95" s="23" t="s">
        <v>208</v>
      </c>
      <c r="D95" s="24">
        <v>230482</v>
      </c>
      <c r="E95" s="25"/>
      <c r="F95" s="25"/>
      <c r="G95" s="25"/>
      <c r="H95" s="25"/>
      <c r="I95" s="25"/>
      <c r="J95" s="26"/>
      <c r="K95" s="24">
        <f t="shared" si="3"/>
        <v>230482</v>
      </c>
      <c r="L95" s="24"/>
      <c r="M95" s="24"/>
      <c r="N95" s="24"/>
      <c r="O95" s="24"/>
      <c r="P95" s="25">
        <f t="shared" si="4"/>
        <v>0</v>
      </c>
      <c r="Q95" s="83">
        <f>SUM(K95:K97)+SUM(P95:P97)</f>
        <v>5245332</v>
      </c>
      <c r="R95" s="18">
        <f t="shared" si="5"/>
        <v>230482</v>
      </c>
    </row>
    <row r="96" spans="1:18">
      <c r="A96" s="82"/>
      <c r="B96" s="82"/>
      <c r="C96" s="23" t="s">
        <v>209</v>
      </c>
      <c r="D96" s="24">
        <v>3056386</v>
      </c>
      <c r="E96" s="25"/>
      <c r="F96" s="25"/>
      <c r="G96" s="25">
        <v>9380</v>
      </c>
      <c r="H96" s="25">
        <v>800928</v>
      </c>
      <c r="I96" s="25">
        <v>141800</v>
      </c>
      <c r="J96" s="26">
        <v>240374</v>
      </c>
      <c r="K96" s="24">
        <f t="shared" si="3"/>
        <v>4248868</v>
      </c>
      <c r="L96" s="24"/>
      <c r="M96" s="24"/>
      <c r="N96" s="24">
        <v>666667</v>
      </c>
      <c r="O96" s="24">
        <v>99315</v>
      </c>
      <c r="P96" s="25">
        <f t="shared" si="4"/>
        <v>765982</v>
      </c>
      <c r="Q96" s="84"/>
      <c r="R96" s="18">
        <f t="shared" si="5"/>
        <v>5014850</v>
      </c>
    </row>
    <row r="97" spans="1:18">
      <c r="A97" s="82"/>
      <c r="B97" s="82"/>
      <c r="C97" s="23" t="s">
        <v>210</v>
      </c>
      <c r="D97" s="24"/>
      <c r="E97" s="25"/>
      <c r="F97" s="25"/>
      <c r="G97" s="25"/>
      <c r="H97" s="25"/>
      <c r="I97" s="25"/>
      <c r="J97" s="26"/>
      <c r="K97" s="24">
        <f t="shared" si="3"/>
        <v>0</v>
      </c>
      <c r="L97" s="24"/>
      <c r="M97" s="24"/>
      <c r="N97" s="24"/>
      <c r="O97" s="24"/>
      <c r="P97" s="25">
        <f t="shared" si="4"/>
        <v>0</v>
      </c>
      <c r="Q97" s="84"/>
      <c r="R97" s="18">
        <f t="shared" si="5"/>
        <v>0</v>
      </c>
    </row>
    <row r="98" spans="1:18" ht="16.5" customHeight="1">
      <c r="A98" s="82" t="s">
        <v>244</v>
      </c>
      <c r="B98" s="82" t="s">
        <v>248</v>
      </c>
      <c r="C98" s="23" t="s">
        <v>208</v>
      </c>
      <c r="D98" s="24">
        <v>1194644</v>
      </c>
      <c r="E98" s="25"/>
      <c r="F98" s="25"/>
      <c r="G98" s="25"/>
      <c r="H98" s="25"/>
      <c r="I98" s="25"/>
      <c r="J98" s="26"/>
      <c r="K98" s="24">
        <f t="shared" si="3"/>
        <v>1194644</v>
      </c>
      <c r="L98" s="24"/>
      <c r="M98" s="24"/>
      <c r="N98" s="24"/>
      <c r="O98" s="24">
        <v>701810</v>
      </c>
      <c r="P98" s="25">
        <f t="shared" si="4"/>
        <v>701810</v>
      </c>
      <c r="Q98" s="83">
        <f>SUM(K98:K100)+SUM(P98:P100)</f>
        <v>16356736</v>
      </c>
      <c r="R98" s="18">
        <f t="shared" si="5"/>
        <v>1896454</v>
      </c>
    </row>
    <row r="99" spans="1:18">
      <c r="A99" s="82"/>
      <c r="B99" s="82"/>
      <c r="C99" s="23" t="s">
        <v>209</v>
      </c>
      <c r="D99" s="24">
        <v>651017</v>
      </c>
      <c r="E99" s="25"/>
      <c r="F99" s="25">
        <v>40000</v>
      </c>
      <c r="G99" s="25">
        <v>153759</v>
      </c>
      <c r="H99" s="25">
        <v>549200</v>
      </c>
      <c r="I99" s="25"/>
      <c r="J99" s="26"/>
      <c r="K99" s="24">
        <f t="shared" si="3"/>
        <v>1393976</v>
      </c>
      <c r="L99" s="24"/>
      <c r="M99" s="24"/>
      <c r="N99" s="24">
        <v>11666667</v>
      </c>
      <c r="O99" s="24">
        <v>1399639</v>
      </c>
      <c r="P99" s="25">
        <f t="shared" si="4"/>
        <v>13066306</v>
      </c>
      <c r="Q99" s="84"/>
      <c r="R99" s="18">
        <f t="shared" si="5"/>
        <v>14460282</v>
      </c>
    </row>
    <row r="100" spans="1:18" ht="21" customHeight="1">
      <c r="A100" s="82"/>
      <c r="B100" s="82"/>
      <c r="C100" s="23" t="s">
        <v>210</v>
      </c>
      <c r="D100" s="24"/>
      <c r="E100" s="25"/>
      <c r="F100" s="25"/>
      <c r="G100" s="25"/>
      <c r="H100" s="25"/>
      <c r="I100" s="25"/>
      <c r="J100" s="26"/>
      <c r="K100" s="24">
        <f t="shared" si="3"/>
        <v>0</v>
      </c>
      <c r="L100" s="24"/>
      <c r="M100" s="24"/>
      <c r="N100" s="24"/>
      <c r="O100" s="24"/>
      <c r="P100" s="25">
        <f t="shared" si="4"/>
        <v>0</v>
      </c>
      <c r="Q100" s="84"/>
      <c r="R100" s="18">
        <f t="shared" si="5"/>
        <v>0</v>
      </c>
    </row>
    <row r="101" spans="1:18" ht="16.5" customHeight="1">
      <c r="A101" s="82" t="s">
        <v>244</v>
      </c>
      <c r="B101" s="82" t="s">
        <v>249</v>
      </c>
      <c r="C101" s="23" t="s">
        <v>208</v>
      </c>
      <c r="D101" s="24">
        <v>94000</v>
      </c>
      <c r="E101" s="25"/>
      <c r="F101" s="25"/>
      <c r="G101" s="25"/>
      <c r="H101" s="25"/>
      <c r="I101" s="25"/>
      <c r="J101" s="26"/>
      <c r="K101" s="24">
        <f t="shared" si="3"/>
        <v>94000</v>
      </c>
      <c r="L101" s="24"/>
      <c r="M101" s="24"/>
      <c r="N101" s="24"/>
      <c r="O101" s="24"/>
      <c r="P101" s="25">
        <f t="shared" si="4"/>
        <v>0</v>
      </c>
      <c r="Q101" s="83">
        <f>SUM(K101:K103)+SUM(P101:P103)</f>
        <v>524972</v>
      </c>
      <c r="R101" s="18">
        <f t="shared" si="5"/>
        <v>94000</v>
      </c>
    </row>
    <row r="102" spans="1:18">
      <c r="A102" s="82"/>
      <c r="B102" s="82"/>
      <c r="C102" s="23" t="s">
        <v>209</v>
      </c>
      <c r="D102" s="24">
        <v>315772</v>
      </c>
      <c r="E102" s="25"/>
      <c r="F102" s="25"/>
      <c r="G102" s="25"/>
      <c r="H102" s="25">
        <v>115200</v>
      </c>
      <c r="I102" s="25"/>
      <c r="J102" s="26"/>
      <c r="K102" s="24">
        <f t="shared" si="3"/>
        <v>430972</v>
      </c>
      <c r="L102" s="24"/>
      <c r="M102" s="24"/>
      <c r="N102" s="24"/>
      <c r="O102" s="24"/>
      <c r="P102" s="25">
        <f t="shared" si="4"/>
        <v>0</v>
      </c>
      <c r="Q102" s="84"/>
      <c r="R102" s="18">
        <f t="shared" si="5"/>
        <v>430972</v>
      </c>
    </row>
    <row r="103" spans="1:18">
      <c r="A103" s="82"/>
      <c r="B103" s="82"/>
      <c r="C103" s="23" t="s">
        <v>210</v>
      </c>
      <c r="D103" s="24"/>
      <c r="E103" s="25"/>
      <c r="F103" s="25"/>
      <c r="G103" s="25"/>
      <c r="H103" s="25"/>
      <c r="I103" s="25"/>
      <c r="J103" s="26"/>
      <c r="K103" s="24">
        <f t="shared" si="3"/>
        <v>0</v>
      </c>
      <c r="L103" s="24"/>
      <c r="M103" s="24"/>
      <c r="N103" s="24"/>
      <c r="O103" s="24"/>
      <c r="P103" s="25">
        <f t="shared" si="4"/>
        <v>0</v>
      </c>
      <c r="Q103" s="84"/>
      <c r="R103" s="18">
        <f t="shared" si="5"/>
        <v>0</v>
      </c>
    </row>
    <row r="104" spans="1:18" ht="16.5" customHeight="1">
      <c r="A104" s="82" t="s">
        <v>244</v>
      </c>
      <c r="B104" s="82" t="s">
        <v>250</v>
      </c>
      <c r="C104" s="23" t="s">
        <v>208</v>
      </c>
      <c r="D104" s="24">
        <v>561992</v>
      </c>
      <c r="E104" s="25"/>
      <c r="F104" s="25">
        <v>16000</v>
      </c>
      <c r="G104" s="25">
        <v>12144</v>
      </c>
      <c r="H104" s="25"/>
      <c r="I104" s="25"/>
      <c r="J104" s="26"/>
      <c r="K104" s="24">
        <f t="shared" si="3"/>
        <v>590136</v>
      </c>
      <c r="L104" s="24"/>
      <c r="M104" s="24"/>
      <c r="N104" s="24"/>
      <c r="O104" s="24"/>
      <c r="P104" s="25">
        <f t="shared" si="4"/>
        <v>0</v>
      </c>
      <c r="Q104" s="83">
        <f>SUM(K104:K106)+SUM(P104:P106)</f>
        <v>2180523</v>
      </c>
      <c r="R104" s="18">
        <f t="shared" si="5"/>
        <v>590136</v>
      </c>
    </row>
    <row r="105" spans="1:18">
      <c r="A105" s="82"/>
      <c r="B105" s="82"/>
      <c r="C105" s="23" t="s">
        <v>209</v>
      </c>
      <c r="D105" s="24">
        <v>423459</v>
      </c>
      <c r="E105" s="25">
        <v>50000</v>
      </c>
      <c r="F105" s="25"/>
      <c r="G105" s="25"/>
      <c r="H105" s="25">
        <v>1105218</v>
      </c>
      <c r="I105" s="25"/>
      <c r="J105" s="26"/>
      <c r="K105" s="24">
        <f t="shared" si="3"/>
        <v>1578677</v>
      </c>
      <c r="L105" s="24"/>
      <c r="M105" s="24"/>
      <c r="N105" s="24"/>
      <c r="O105" s="24">
        <v>11710</v>
      </c>
      <c r="P105" s="25">
        <f t="shared" si="4"/>
        <v>11710</v>
      </c>
      <c r="Q105" s="84"/>
      <c r="R105" s="18">
        <f t="shared" si="5"/>
        <v>1590387</v>
      </c>
    </row>
    <row r="106" spans="1:18">
      <c r="A106" s="82"/>
      <c r="B106" s="82"/>
      <c r="C106" s="23" t="s">
        <v>210</v>
      </c>
      <c r="D106" s="24"/>
      <c r="E106" s="25"/>
      <c r="F106" s="25"/>
      <c r="G106" s="25"/>
      <c r="H106" s="25"/>
      <c r="I106" s="25"/>
      <c r="J106" s="26"/>
      <c r="K106" s="24">
        <f t="shared" si="3"/>
        <v>0</v>
      </c>
      <c r="L106" s="24"/>
      <c r="M106" s="24"/>
      <c r="N106" s="24"/>
      <c r="O106" s="24"/>
      <c r="P106" s="25">
        <f t="shared" si="4"/>
        <v>0</v>
      </c>
      <c r="Q106" s="84"/>
      <c r="R106" s="18">
        <f t="shared" si="5"/>
        <v>0</v>
      </c>
    </row>
    <row r="107" spans="1:18" ht="16.5" customHeight="1">
      <c r="A107" s="82" t="s">
        <v>244</v>
      </c>
      <c r="B107" s="82" t="s">
        <v>251</v>
      </c>
      <c r="C107" s="23" t="s">
        <v>208</v>
      </c>
      <c r="D107" s="24">
        <v>372431</v>
      </c>
      <c r="E107" s="25"/>
      <c r="F107" s="25"/>
      <c r="G107" s="25"/>
      <c r="H107" s="25"/>
      <c r="I107" s="25"/>
      <c r="J107" s="26"/>
      <c r="K107" s="24">
        <f t="shared" si="3"/>
        <v>372431</v>
      </c>
      <c r="L107" s="24"/>
      <c r="M107" s="24"/>
      <c r="N107" s="24"/>
      <c r="O107" s="24"/>
      <c r="P107" s="25">
        <f t="shared" si="4"/>
        <v>0</v>
      </c>
      <c r="Q107" s="83">
        <f>SUM(K107:K109)+SUM(P107:P109)</f>
        <v>621955</v>
      </c>
      <c r="R107" s="18">
        <f t="shared" si="5"/>
        <v>372431</v>
      </c>
    </row>
    <row r="108" spans="1:18">
      <c r="A108" s="82"/>
      <c r="B108" s="82"/>
      <c r="C108" s="23" t="s">
        <v>209</v>
      </c>
      <c r="D108" s="24">
        <v>94762</v>
      </c>
      <c r="E108" s="25"/>
      <c r="F108" s="25"/>
      <c r="G108" s="25"/>
      <c r="H108" s="25">
        <v>118026</v>
      </c>
      <c r="I108" s="25"/>
      <c r="J108" s="26"/>
      <c r="K108" s="24">
        <f t="shared" si="3"/>
        <v>212788</v>
      </c>
      <c r="L108" s="24"/>
      <c r="M108" s="24"/>
      <c r="N108" s="24"/>
      <c r="O108" s="24">
        <v>36736</v>
      </c>
      <c r="P108" s="25">
        <f t="shared" si="4"/>
        <v>36736</v>
      </c>
      <c r="Q108" s="84"/>
      <c r="R108" s="18">
        <f t="shared" si="5"/>
        <v>249524</v>
      </c>
    </row>
    <row r="109" spans="1:18">
      <c r="A109" s="82"/>
      <c r="B109" s="82"/>
      <c r="C109" s="23" t="s">
        <v>210</v>
      </c>
      <c r="D109" s="24"/>
      <c r="E109" s="25"/>
      <c r="F109" s="25"/>
      <c r="G109" s="25"/>
      <c r="H109" s="25"/>
      <c r="I109" s="25"/>
      <c r="J109" s="26"/>
      <c r="K109" s="24">
        <f t="shared" si="3"/>
        <v>0</v>
      </c>
      <c r="L109" s="24"/>
      <c r="M109" s="24"/>
      <c r="N109" s="24"/>
      <c r="O109" s="24"/>
      <c r="P109" s="25">
        <f t="shared" si="4"/>
        <v>0</v>
      </c>
      <c r="Q109" s="84"/>
      <c r="R109" s="18">
        <f t="shared" si="5"/>
        <v>0</v>
      </c>
    </row>
    <row r="110" spans="1:18" ht="16.5" customHeight="1">
      <c r="A110" s="82" t="s">
        <v>244</v>
      </c>
      <c r="B110" s="82" t="s">
        <v>252</v>
      </c>
      <c r="C110" s="23" t="s">
        <v>208</v>
      </c>
      <c r="D110" s="24">
        <v>467000</v>
      </c>
      <c r="E110" s="25"/>
      <c r="F110" s="25"/>
      <c r="G110" s="25"/>
      <c r="H110" s="25"/>
      <c r="I110" s="25"/>
      <c r="J110" s="26"/>
      <c r="K110" s="24">
        <f>SUM(D110:J110)</f>
        <v>467000</v>
      </c>
      <c r="L110" s="24"/>
      <c r="M110" s="24"/>
      <c r="N110" s="24"/>
      <c r="O110" s="24"/>
      <c r="P110" s="25">
        <f t="shared" si="4"/>
        <v>0</v>
      </c>
      <c r="Q110" s="83">
        <f>SUM(K110:K112)+SUM(P110:P112)</f>
        <v>934967</v>
      </c>
      <c r="R110" s="18">
        <f t="shared" si="5"/>
        <v>467000</v>
      </c>
    </row>
    <row r="111" spans="1:18">
      <c r="A111" s="82"/>
      <c r="B111" s="82"/>
      <c r="C111" s="23" t="s">
        <v>209</v>
      </c>
      <c r="D111" s="24">
        <v>144404</v>
      </c>
      <c r="E111" s="25"/>
      <c r="F111" s="25"/>
      <c r="G111" s="25">
        <v>72278</v>
      </c>
      <c r="H111" s="25">
        <v>0</v>
      </c>
      <c r="I111" s="25"/>
      <c r="J111" s="26">
        <v>20685</v>
      </c>
      <c r="K111" s="24">
        <f>SUM(D111:J111)</f>
        <v>237367</v>
      </c>
      <c r="L111" s="24"/>
      <c r="M111" s="24"/>
      <c r="N111" s="24"/>
      <c r="O111" s="24">
        <v>230600</v>
      </c>
      <c r="P111" s="25">
        <f t="shared" si="4"/>
        <v>230600</v>
      </c>
      <c r="Q111" s="84"/>
      <c r="R111" s="18">
        <f t="shared" si="5"/>
        <v>467967</v>
      </c>
    </row>
    <row r="112" spans="1:18">
      <c r="A112" s="82"/>
      <c r="B112" s="82"/>
      <c r="C112" s="23" t="s">
        <v>210</v>
      </c>
      <c r="D112" s="24"/>
      <c r="E112" s="25"/>
      <c r="F112" s="25"/>
      <c r="G112" s="25"/>
      <c r="H112" s="25"/>
      <c r="I112" s="25"/>
      <c r="J112" s="26"/>
      <c r="K112" s="24">
        <f>SUM(D112:J112)</f>
        <v>0</v>
      </c>
      <c r="L112" s="24"/>
      <c r="M112" s="24"/>
      <c r="N112" s="24"/>
      <c r="O112" s="24"/>
      <c r="P112" s="25">
        <f t="shared" si="4"/>
        <v>0</v>
      </c>
      <c r="Q112" s="84"/>
      <c r="R112" s="18">
        <f t="shared" si="5"/>
        <v>0</v>
      </c>
    </row>
    <row r="113" spans="1:17" ht="33" customHeight="1">
      <c r="A113" s="23"/>
      <c r="B113" s="3"/>
      <c r="C113" s="23"/>
      <c r="D113" s="24">
        <f t="shared" ref="D113:Q113" si="6">SUM(D2:D112)</f>
        <v>100273153</v>
      </c>
      <c r="E113" s="24">
        <f t="shared" si="6"/>
        <v>4000000</v>
      </c>
      <c r="F113" s="24">
        <f t="shared" si="6"/>
        <v>11578632</v>
      </c>
      <c r="G113" s="24">
        <f t="shared" si="6"/>
        <v>6170145</v>
      </c>
      <c r="H113" s="24">
        <f>SUM(H2:H112)</f>
        <v>31577050</v>
      </c>
      <c r="I113" s="24">
        <f t="shared" si="6"/>
        <v>1474115</v>
      </c>
      <c r="J113" s="24">
        <f t="shared" si="6"/>
        <v>2569679</v>
      </c>
      <c r="K113" s="24">
        <f t="shared" si="6"/>
        <v>157642774</v>
      </c>
      <c r="L113" s="24">
        <f t="shared" si="6"/>
        <v>1420000</v>
      </c>
      <c r="M113" s="24">
        <f t="shared" si="6"/>
        <v>30484074</v>
      </c>
      <c r="N113" s="24">
        <f t="shared" si="6"/>
        <v>19573331</v>
      </c>
      <c r="O113" s="24">
        <f t="shared" si="6"/>
        <v>14282610</v>
      </c>
      <c r="P113" s="24">
        <f t="shared" si="6"/>
        <v>65760015</v>
      </c>
      <c r="Q113" s="24">
        <f t="shared" si="6"/>
        <v>223402789</v>
      </c>
    </row>
  </sheetData>
  <mergeCells count="111">
    <mergeCell ref="A110:A112"/>
    <mergeCell ref="B110:B112"/>
    <mergeCell ref="Q110:Q112"/>
    <mergeCell ref="A104:A106"/>
    <mergeCell ref="B104:B106"/>
    <mergeCell ref="Q104:Q106"/>
    <mergeCell ref="A107:A109"/>
    <mergeCell ref="B107:B109"/>
    <mergeCell ref="Q107:Q109"/>
    <mergeCell ref="A98:A100"/>
    <mergeCell ref="B98:B100"/>
    <mergeCell ref="Q98:Q100"/>
    <mergeCell ref="A101:A103"/>
    <mergeCell ref="B101:B103"/>
    <mergeCell ref="Q101:Q103"/>
    <mergeCell ref="A92:A94"/>
    <mergeCell ref="B92:B94"/>
    <mergeCell ref="Q92:Q94"/>
    <mergeCell ref="A95:A97"/>
    <mergeCell ref="B95:B97"/>
    <mergeCell ref="Q95:Q97"/>
    <mergeCell ref="A86:A88"/>
    <mergeCell ref="B86:B88"/>
    <mergeCell ref="Q86:Q88"/>
    <mergeCell ref="A89:A91"/>
    <mergeCell ref="B89:B91"/>
    <mergeCell ref="Q89:Q91"/>
    <mergeCell ref="A80:A82"/>
    <mergeCell ref="B80:B82"/>
    <mergeCell ref="Q80:Q82"/>
    <mergeCell ref="A83:A85"/>
    <mergeCell ref="B83:B85"/>
    <mergeCell ref="Q83:Q85"/>
    <mergeCell ref="A74:A76"/>
    <mergeCell ref="B74:B76"/>
    <mergeCell ref="Q74:Q76"/>
    <mergeCell ref="A77:A79"/>
    <mergeCell ref="B77:B79"/>
    <mergeCell ref="Q77:Q79"/>
    <mergeCell ref="A68:A70"/>
    <mergeCell ref="B68:B70"/>
    <mergeCell ref="Q68:Q70"/>
    <mergeCell ref="A71:A73"/>
    <mergeCell ref="B71:B73"/>
    <mergeCell ref="Q71:Q73"/>
    <mergeCell ref="A62:A64"/>
    <mergeCell ref="B62:B64"/>
    <mergeCell ref="Q62:Q64"/>
    <mergeCell ref="A65:A67"/>
    <mergeCell ref="B65:B67"/>
    <mergeCell ref="Q65:Q67"/>
    <mergeCell ref="A56:A58"/>
    <mergeCell ref="B56:B58"/>
    <mergeCell ref="Q56:Q58"/>
    <mergeCell ref="A59:A61"/>
    <mergeCell ref="B59:B61"/>
    <mergeCell ref="Q59:Q61"/>
    <mergeCell ref="A50:A52"/>
    <mergeCell ref="B50:B52"/>
    <mergeCell ref="Q50:Q52"/>
    <mergeCell ref="A53:A55"/>
    <mergeCell ref="B53:B55"/>
    <mergeCell ref="Q53:Q55"/>
    <mergeCell ref="A44:A46"/>
    <mergeCell ref="B44:B46"/>
    <mergeCell ref="Q44:Q46"/>
    <mergeCell ref="A47:A49"/>
    <mergeCell ref="B47:B49"/>
    <mergeCell ref="Q47:Q49"/>
    <mergeCell ref="A38:A40"/>
    <mergeCell ref="B38:B40"/>
    <mergeCell ref="Q38:Q40"/>
    <mergeCell ref="A41:A43"/>
    <mergeCell ref="B41:B43"/>
    <mergeCell ref="Q41:Q43"/>
    <mergeCell ref="A32:A34"/>
    <mergeCell ref="B32:B34"/>
    <mergeCell ref="Q32:Q34"/>
    <mergeCell ref="A35:A37"/>
    <mergeCell ref="B35:B37"/>
    <mergeCell ref="Q35:Q37"/>
    <mergeCell ref="A26:A28"/>
    <mergeCell ref="B26:B28"/>
    <mergeCell ref="Q26:Q28"/>
    <mergeCell ref="A29:A31"/>
    <mergeCell ref="B29:B31"/>
    <mergeCell ref="Q29:Q31"/>
    <mergeCell ref="A20:A22"/>
    <mergeCell ref="B20:B22"/>
    <mergeCell ref="Q20:Q22"/>
    <mergeCell ref="A23:A25"/>
    <mergeCell ref="B23:B25"/>
    <mergeCell ref="Q23:Q25"/>
    <mergeCell ref="A17:A19"/>
    <mergeCell ref="B17:B19"/>
    <mergeCell ref="Q17:Q19"/>
    <mergeCell ref="A8:A10"/>
    <mergeCell ref="B8:B10"/>
    <mergeCell ref="Q8:Q10"/>
    <mergeCell ref="A11:A13"/>
    <mergeCell ref="B11:B13"/>
    <mergeCell ref="Q11:Q13"/>
    <mergeCell ref="A2:A4"/>
    <mergeCell ref="B2:B4"/>
    <mergeCell ref="Q2:Q4"/>
    <mergeCell ref="A5:A7"/>
    <mergeCell ref="B5:B7"/>
    <mergeCell ref="Q5:Q7"/>
    <mergeCell ref="A14:A16"/>
    <mergeCell ref="B14:B16"/>
    <mergeCell ref="Q14:Q16"/>
  </mergeCells>
  <phoneticPr fontId="3" type="noConversion"/>
  <pageMargins left="0.17" right="0.17" top="0.78" bottom="1.04" header="0.42" footer="0.33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zoomScaleNormal="100" workbookViewId="0">
      <pane xSplit="2" topLeftCell="C1" activePane="topRight" state="frozen"/>
      <selection activeCell="B1" sqref="B1"/>
      <selection pane="topRight" activeCell="D14" sqref="D14"/>
    </sheetView>
  </sheetViews>
  <sheetFormatPr defaultColWidth="8.875" defaultRowHeight="16.5"/>
  <cols>
    <col min="1" max="1" width="9.25" style="12" customWidth="1"/>
    <col min="2" max="2" width="14.75" style="28" customWidth="1"/>
    <col min="3" max="3" width="9.375" style="12" customWidth="1"/>
    <col min="4" max="4" width="14.375" style="12" customWidth="1"/>
    <col min="5" max="5" width="12.125" style="29" customWidth="1"/>
    <col min="6" max="6" width="13.625" style="29" customWidth="1"/>
    <col min="7" max="7" width="12.625" style="29" customWidth="1"/>
    <col min="8" max="8" width="11.25" style="29" customWidth="1"/>
    <col min="9" max="9" width="12.5" style="31" customWidth="1"/>
    <col min="10" max="14" width="11.875" style="29" customWidth="1"/>
    <col min="15" max="15" width="15.75" style="12" customWidth="1"/>
    <col min="16" max="16" width="14" style="12" customWidth="1"/>
    <col min="17" max="17" width="11.875" style="12" customWidth="1"/>
    <col min="18" max="18" width="12.125" style="12" customWidth="1"/>
    <col min="19" max="19" width="10.5" style="12" customWidth="1"/>
    <col min="20" max="20" width="11.25" style="29" customWidth="1"/>
    <col min="21" max="21" width="14.625" style="29" customWidth="1"/>
    <col min="22" max="22" width="13.125" style="32" customWidth="1"/>
    <col min="23" max="23" width="14.25" style="12" customWidth="1"/>
    <col min="24" max="16384" width="8.875" style="12"/>
  </cols>
  <sheetData>
    <row r="1" spans="1:23" ht="116.25" customHeight="1">
      <c r="A1" s="1" t="s">
        <v>253</v>
      </c>
      <c r="B1" s="2" t="s">
        <v>1</v>
      </c>
      <c r="C1" s="3" t="s">
        <v>2</v>
      </c>
      <c r="D1" s="79" t="s">
        <v>254</v>
      </c>
      <c r="E1" s="80" t="s">
        <v>255</v>
      </c>
      <c r="F1" s="80" t="s">
        <v>256</v>
      </c>
      <c r="G1" s="80" t="s">
        <v>257</v>
      </c>
      <c r="H1" s="80" t="s">
        <v>258</v>
      </c>
      <c r="I1" s="80" t="s">
        <v>5</v>
      </c>
      <c r="J1" s="80" t="s">
        <v>259</v>
      </c>
      <c r="K1" s="80" t="s">
        <v>11</v>
      </c>
      <c r="L1" s="80" t="s">
        <v>10</v>
      </c>
      <c r="M1" s="80" t="s">
        <v>260</v>
      </c>
      <c r="N1" s="80" t="s">
        <v>261</v>
      </c>
      <c r="O1" s="7" t="s">
        <v>19</v>
      </c>
      <c r="P1" s="81" t="s">
        <v>21</v>
      </c>
      <c r="Q1" s="81" t="s">
        <v>23</v>
      </c>
      <c r="R1" s="81" t="s">
        <v>262</v>
      </c>
      <c r="S1" s="80" t="s">
        <v>26</v>
      </c>
      <c r="T1" s="74" t="s">
        <v>27</v>
      </c>
      <c r="U1" s="7" t="s">
        <v>19</v>
      </c>
      <c r="V1" s="11" t="s">
        <v>28</v>
      </c>
    </row>
    <row r="2" spans="1:23">
      <c r="A2" s="82" t="s">
        <v>29</v>
      </c>
      <c r="B2" s="82" t="s">
        <v>30</v>
      </c>
      <c r="C2" s="13" t="s">
        <v>31</v>
      </c>
      <c r="D2" s="14">
        <v>92142</v>
      </c>
      <c r="E2" s="15">
        <v>0</v>
      </c>
      <c r="F2" s="15"/>
      <c r="G2" s="15"/>
      <c r="H2" s="15"/>
      <c r="I2" s="16"/>
      <c r="J2" s="15"/>
      <c r="K2" s="15"/>
      <c r="L2" s="15"/>
      <c r="M2" s="15"/>
      <c r="N2" s="15">
        <v>0</v>
      </c>
      <c r="O2" s="17">
        <f>SUM(D2:N2)</f>
        <v>92142</v>
      </c>
      <c r="P2" s="14">
        <v>0</v>
      </c>
      <c r="Q2" s="14"/>
      <c r="R2" s="14">
        <v>0</v>
      </c>
      <c r="S2" s="14"/>
      <c r="T2" s="14"/>
      <c r="U2" s="17">
        <f>SUM(P2:T2)</f>
        <v>0</v>
      </c>
      <c r="V2" s="87">
        <f>SUM(O2:O4)+SUM(U2:U4)</f>
        <v>841981</v>
      </c>
      <c r="W2" s="18">
        <f>O2+U2</f>
        <v>92142</v>
      </c>
    </row>
    <row r="3" spans="1:23">
      <c r="A3" s="82"/>
      <c r="B3" s="82"/>
      <c r="C3" s="19" t="s">
        <v>32</v>
      </c>
      <c r="D3" s="20">
        <v>176533</v>
      </c>
      <c r="E3" s="21"/>
      <c r="F3" s="21"/>
      <c r="G3" s="21">
        <v>92400</v>
      </c>
      <c r="H3" s="21"/>
      <c r="I3" s="22"/>
      <c r="J3" s="21">
        <v>249269</v>
      </c>
      <c r="K3" s="21"/>
      <c r="L3" s="21"/>
      <c r="M3" s="21"/>
      <c r="N3" s="21">
        <v>0</v>
      </c>
      <c r="O3" s="17">
        <f t="shared" ref="O3:O66" si="0">SUM(D3:N3)</f>
        <v>518202</v>
      </c>
      <c r="P3" s="20">
        <v>0</v>
      </c>
      <c r="Q3" s="20">
        <v>0</v>
      </c>
      <c r="R3" s="20">
        <v>0</v>
      </c>
      <c r="S3" s="20"/>
      <c r="T3" s="20">
        <v>225007</v>
      </c>
      <c r="U3" s="17">
        <f t="shared" ref="U3:U66" si="1">SUM(P3:T3)</f>
        <v>225007</v>
      </c>
      <c r="V3" s="88"/>
      <c r="W3" s="18">
        <f t="shared" ref="W3:W66" si="2">O3+U3</f>
        <v>743209</v>
      </c>
    </row>
    <row r="4" spans="1:23">
      <c r="A4" s="82"/>
      <c r="B4" s="82"/>
      <c r="C4" s="23" t="s">
        <v>263</v>
      </c>
      <c r="D4" s="24">
        <v>6630</v>
      </c>
      <c r="E4" s="25"/>
      <c r="F4" s="25"/>
      <c r="G4" s="25"/>
      <c r="H4" s="25"/>
      <c r="I4" s="26"/>
      <c r="J4" s="25"/>
      <c r="K4" s="25"/>
      <c r="L4" s="25"/>
      <c r="M4" s="25"/>
      <c r="N4" s="25">
        <v>0</v>
      </c>
      <c r="O4" s="17">
        <f t="shared" si="0"/>
        <v>6630</v>
      </c>
      <c r="P4" s="24">
        <v>0</v>
      </c>
      <c r="Q4" s="24"/>
      <c r="R4" s="24"/>
      <c r="S4" s="24"/>
      <c r="T4" s="24"/>
      <c r="U4" s="17">
        <f t="shared" si="1"/>
        <v>0</v>
      </c>
      <c r="V4" s="88"/>
      <c r="W4" s="18">
        <f t="shared" si="2"/>
        <v>6630</v>
      </c>
    </row>
    <row r="5" spans="1:23">
      <c r="A5" s="82" t="s">
        <v>264</v>
      </c>
      <c r="B5" s="85" t="s">
        <v>265</v>
      </c>
      <c r="C5" s="13" t="s">
        <v>266</v>
      </c>
      <c r="D5" s="14">
        <v>6729563</v>
      </c>
      <c r="E5" s="15">
        <v>1940610</v>
      </c>
      <c r="F5" s="15"/>
      <c r="G5" s="15"/>
      <c r="H5" s="15"/>
      <c r="I5" s="16"/>
      <c r="J5" s="15"/>
      <c r="K5" s="15"/>
      <c r="L5" s="15"/>
      <c r="M5" s="15"/>
      <c r="N5" s="15">
        <v>0</v>
      </c>
      <c r="O5" s="17">
        <f t="shared" si="0"/>
        <v>8670173</v>
      </c>
      <c r="P5" s="14">
        <v>0</v>
      </c>
      <c r="Q5" s="14"/>
      <c r="R5" s="14">
        <v>5192811</v>
      </c>
      <c r="S5" s="14"/>
      <c r="T5" s="14"/>
      <c r="U5" s="17">
        <f t="shared" si="1"/>
        <v>5192811</v>
      </c>
      <c r="V5" s="87">
        <f>SUM(O5:O7)+SUM(U5:U7)</f>
        <v>25796964</v>
      </c>
      <c r="W5" s="18">
        <f t="shared" si="2"/>
        <v>13862984</v>
      </c>
    </row>
    <row r="6" spans="1:23">
      <c r="A6" s="82"/>
      <c r="B6" s="85"/>
      <c r="C6" s="19" t="s">
        <v>267</v>
      </c>
      <c r="D6" s="20">
        <v>2268825</v>
      </c>
      <c r="E6" s="21">
        <v>1125315</v>
      </c>
      <c r="F6" s="21">
        <v>390454</v>
      </c>
      <c r="G6" s="21">
        <v>703914</v>
      </c>
      <c r="H6" s="21"/>
      <c r="I6" s="22">
        <v>215833</v>
      </c>
      <c r="J6" s="21">
        <v>1062890</v>
      </c>
      <c r="K6" s="21">
        <v>10000</v>
      </c>
      <c r="L6" s="21">
        <v>282500</v>
      </c>
      <c r="M6" s="21">
        <v>341248</v>
      </c>
      <c r="N6" s="21">
        <v>100000</v>
      </c>
      <c r="O6" s="17">
        <f t="shared" si="0"/>
        <v>6500979</v>
      </c>
      <c r="P6" s="20">
        <v>51000</v>
      </c>
      <c r="Q6" s="20">
        <v>1850000</v>
      </c>
      <c r="R6" s="20">
        <v>3031120</v>
      </c>
      <c r="S6" s="20"/>
      <c r="T6" s="20">
        <v>493011</v>
      </c>
      <c r="U6" s="17">
        <f t="shared" si="1"/>
        <v>5425131</v>
      </c>
      <c r="V6" s="88"/>
      <c r="W6" s="18">
        <f t="shared" si="2"/>
        <v>11926110</v>
      </c>
    </row>
    <row r="7" spans="1:23">
      <c r="A7" s="82"/>
      <c r="B7" s="85"/>
      <c r="C7" s="23" t="s">
        <v>263</v>
      </c>
      <c r="D7" s="24">
        <v>7870</v>
      </c>
      <c r="E7" s="25"/>
      <c r="F7" s="25"/>
      <c r="G7" s="25"/>
      <c r="H7" s="25"/>
      <c r="I7" s="26">
        <v>0</v>
      </c>
      <c r="J7" s="25"/>
      <c r="K7" s="25"/>
      <c r="L7" s="25"/>
      <c r="M7" s="25"/>
      <c r="N7" s="25">
        <v>0</v>
      </c>
      <c r="O7" s="17">
        <f t="shared" si="0"/>
        <v>7870</v>
      </c>
      <c r="P7" s="24">
        <v>0</v>
      </c>
      <c r="Q7" s="24"/>
      <c r="R7" s="24">
        <v>0</v>
      </c>
      <c r="S7" s="24"/>
      <c r="T7" s="24"/>
      <c r="U7" s="17">
        <f t="shared" si="1"/>
        <v>0</v>
      </c>
      <c r="V7" s="88"/>
      <c r="W7" s="18">
        <f t="shared" si="2"/>
        <v>7870</v>
      </c>
    </row>
    <row r="8" spans="1:23" ht="16.5" customHeight="1">
      <c r="A8" s="82" t="s">
        <v>264</v>
      </c>
      <c r="B8" s="82" t="s">
        <v>268</v>
      </c>
      <c r="C8" s="13" t="s">
        <v>266</v>
      </c>
      <c r="D8" s="14">
        <v>3025669</v>
      </c>
      <c r="E8" s="15">
        <v>870000</v>
      </c>
      <c r="F8" s="15"/>
      <c r="G8" s="15"/>
      <c r="H8" s="15"/>
      <c r="I8" s="16">
        <v>0</v>
      </c>
      <c r="J8" s="15"/>
      <c r="K8" s="15"/>
      <c r="L8" s="15"/>
      <c r="M8" s="15"/>
      <c r="N8" s="15">
        <v>0</v>
      </c>
      <c r="O8" s="17">
        <f t="shared" si="0"/>
        <v>3895669</v>
      </c>
      <c r="P8" s="14">
        <v>0</v>
      </c>
      <c r="Q8" s="14"/>
      <c r="R8" s="14">
        <v>1856340</v>
      </c>
      <c r="S8" s="14"/>
      <c r="T8" s="14"/>
      <c r="U8" s="17">
        <f t="shared" si="1"/>
        <v>1856340</v>
      </c>
      <c r="V8" s="87">
        <f>SUM(O8:O10)+SUM(U8:U10)</f>
        <v>13708438</v>
      </c>
      <c r="W8" s="18">
        <f t="shared" si="2"/>
        <v>5752009</v>
      </c>
    </row>
    <row r="9" spans="1:23">
      <c r="A9" s="82"/>
      <c r="B9" s="82"/>
      <c r="C9" s="19" t="s">
        <v>267</v>
      </c>
      <c r="D9" s="20">
        <v>1644799</v>
      </c>
      <c r="E9" s="21">
        <v>271815</v>
      </c>
      <c r="F9" s="21">
        <v>585356</v>
      </c>
      <c r="G9" s="21">
        <v>609570</v>
      </c>
      <c r="H9" s="21"/>
      <c r="I9" s="22">
        <v>1200</v>
      </c>
      <c r="J9" s="21">
        <v>1187361</v>
      </c>
      <c r="K9" s="21">
        <v>260000</v>
      </c>
      <c r="L9" s="21">
        <v>170000</v>
      </c>
      <c r="M9" s="21">
        <v>1942313</v>
      </c>
      <c r="N9" s="21">
        <v>210000</v>
      </c>
      <c r="O9" s="17">
        <f t="shared" si="0"/>
        <v>6882414</v>
      </c>
      <c r="P9" s="20">
        <v>492000</v>
      </c>
      <c r="Q9" s="20">
        <v>8000</v>
      </c>
      <c r="R9" s="20">
        <v>530401</v>
      </c>
      <c r="S9" s="20"/>
      <c r="T9" s="20">
        <v>43614</v>
      </c>
      <c r="U9" s="17">
        <f t="shared" si="1"/>
        <v>1074015</v>
      </c>
      <c r="V9" s="88"/>
      <c r="W9" s="18">
        <f t="shared" si="2"/>
        <v>7956429</v>
      </c>
    </row>
    <row r="10" spans="1:23">
      <c r="A10" s="82"/>
      <c r="B10" s="82"/>
      <c r="C10" s="23" t="s">
        <v>263</v>
      </c>
      <c r="D10" s="24">
        <v>0</v>
      </c>
      <c r="E10" s="25"/>
      <c r="F10" s="25"/>
      <c r="G10" s="25"/>
      <c r="H10" s="25"/>
      <c r="I10" s="26">
        <v>0</v>
      </c>
      <c r="J10" s="25"/>
      <c r="K10" s="25"/>
      <c r="L10" s="25"/>
      <c r="M10" s="25"/>
      <c r="N10" s="25">
        <v>0</v>
      </c>
      <c r="O10" s="17">
        <f t="shared" si="0"/>
        <v>0</v>
      </c>
      <c r="P10" s="24">
        <v>0</v>
      </c>
      <c r="Q10" s="24"/>
      <c r="R10" s="24"/>
      <c r="S10" s="24"/>
      <c r="T10" s="24"/>
      <c r="U10" s="17">
        <f t="shared" si="1"/>
        <v>0</v>
      </c>
      <c r="V10" s="88"/>
      <c r="W10" s="18">
        <f t="shared" si="2"/>
        <v>0</v>
      </c>
    </row>
    <row r="11" spans="1:23" ht="16.5" customHeight="1">
      <c r="A11" s="82" t="s">
        <v>264</v>
      </c>
      <c r="B11" s="82" t="s">
        <v>269</v>
      </c>
      <c r="C11" s="13" t="s">
        <v>266</v>
      </c>
      <c r="D11" s="14">
        <v>2661781</v>
      </c>
      <c r="E11" s="15">
        <v>1487180</v>
      </c>
      <c r="F11" s="15"/>
      <c r="G11" s="15"/>
      <c r="H11" s="15"/>
      <c r="I11" s="16">
        <v>0</v>
      </c>
      <c r="J11" s="15"/>
      <c r="K11" s="15"/>
      <c r="L11" s="15"/>
      <c r="M11" s="15"/>
      <c r="N11" s="15">
        <v>0</v>
      </c>
      <c r="O11" s="17">
        <f t="shared" si="0"/>
        <v>4148961</v>
      </c>
      <c r="P11" s="14"/>
      <c r="Q11" s="14"/>
      <c r="R11" s="14">
        <v>5384717</v>
      </c>
      <c r="S11" s="14"/>
      <c r="T11" s="14"/>
      <c r="U11" s="17">
        <f t="shared" si="1"/>
        <v>5384717</v>
      </c>
      <c r="V11" s="87">
        <f>SUM(O11:O13)+SUM(U11:U13)</f>
        <v>15875275</v>
      </c>
      <c r="W11" s="18">
        <f t="shared" si="2"/>
        <v>9533678</v>
      </c>
    </row>
    <row r="12" spans="1:23">
      <c r="A12" s="82"/>
      <c r="B12" s="82"/>
      <c r="C12" s="19" t="s">
        <v>267</v>
      </c>
      <c r="D12" s="20">
        <v>1137750</v>
      </c>
      <c r="E12" s="21">
        <v>118750</v>
      </c>
      <c r="F12" s="21">
        <v>374000</v>
      </c>
      <c r="G12" s="21">
        <v>240762</v>
      </c>
      <c r="H12" s="21"/>
      <c r="I12" s="22">
        <v>694406</v>
      </c>
      <c r="J12" s="21">
        <v>798356</v>
      </c>
      <c r="K12" s="21">
        <v>140000</v>
      </c>
      <c r="L12" s="21">
        <v>70000</v>
      </c>
      <c r="M12" s="21">
        <v>212340</v>
      </c>
      <c r="N12" s="21">
        <v>60000</v>
      </c>
      <c r="O12" s="17">
        <f t="shared" si="0"/>
        <v>3846364</v>
      </c>
      <c r="P12" s="20">
        <v>87000</v>
      </c>
      <c r="Q12" s="20">
        <v>12000</v>
      </c>
      <c r="R12" s="20">
        <v>2253810</v>
      </c>
      <c r="S12" s="20"/>
      <c r="T12" s="20">
        <v>142423</v>
      </c>
      <c r="U12" s="17">
        <f t="shared" si="1"/>
        <v>2495233</v>
      </c>
      <c r="V12" s="88"/>
      <c r="W12" s="18">
        <f t="shared" si="2"/>
        <v>6341597</v>
      </c>
    </row>
    <row r="13" spans="1:23">
      <c r="A13" s="82"/>
      <c r="B13" s="82"/>
      <c r="C13" s="23" t="s">
        <v>263</v>
      </c>
      <c r="D13" s="24">
        <v>0</v>
      </c>
      <c r="E13" s="25"/>
      <c r="F13" s="25"/>
      <c r="G13" s="25"/>
      <c r="H13" s="25"/>
      <c r="I13" s="26">
        <v>0</v>
      </c>
      <c r="J13" s="25"/>
      <c r="K13" s="25"/>
      <c r="L13" s="25"/>
      <c r="M13" s="25"/>
      <c r="N13" s="25">
        <v>0</v>
      </c>
      <c r="O13" s="17">
        <f t="shared" si="0"/>
        <v>0</v>
      </c>
      <c r="P13" s="24"/>
      <c r="Q13" s="24"/>
      <c r="R13" s="24"/>
      <c r="S13" s="24"/>
      <c r="T13" s="24"/>
      <c r="U13" s="17">
        <f t="shared" si="1"/>
        <v>0</v>
      </c>
      <c r="V13" s="88"/>
      <c r="W13" s="18">
        <f t="shared" si="2"/>
        <v>0</v>
      </c>
    </row>
    <row r="14" spans="1:23" ht="16.5" customHeight="1">
      <c r="A14" s="82" t="s">
        <v>264</v>
      </c>
      <c r="B14" s="82" t="s">
        <v>270</v>
      </c>
      <c r="C14" s="13" t="s">
        <v>266</v>
      </c>
      <c r="D14" s="14">
        <v>190500</v>
      </c>
      <c r="E14" s="15">
        <v>0</v>
      </c>
      <c r="F14" s="15"/>
      <c r="G14" s="15"/>
      <c r="H14" s="15"/>
      <c r="I14" s="16">
        <v>0</v>
      </c>
      <c r="J14" s="15"/>
      <c r="K14" s="15"/>
      <c r="L14" s="15"/>
      <c r="M14" s="15">
        <v>0</v>
      </c>
      <c r="N14" s="15">
        <v>0</v>
      </c>
      <c r="O14" s="17">
        <f t="shared" si="0"/>
        <v>190500</v>
      </c>
      <c r="P14" s="14">
        <v>1420000</v>
      </c>
      <c r="Q14" s="14"/>
      <c r="R14" s="14">
        <v>0</v>
      </c>
      <c r="S14" s="14"/>
      <c r="T14" s="14"/>
      <c r="U14" s="17">
        <f t="shared" si="1"/>
        <v>1420000</v>
      </c>
      <c r="V14" s="87">
        <f>SUM(O14:O16)+SUM(U14:U16)</f>
        <v>8174752</v>
      </c>
      <c r="W14" s="18">
        <f t="shared" si="2"/>
        <v>1610500</v>
      </c>
    </row>
    <row r="15" spans="1:23">
      <c r="A15" s="82"/>
      <c r="B15" s="82"/>
      <c r="C15" s="19" t="s">
        <v>267</v>
      </c>
      <c r="D15" s="20">
        <v>898806</v>
      </c>
      <c r="E15" s="21">
        <v>802560</v>
      </c>
      <c r="F15" s="21">
        <v>140000</v>
      </c>
      <c r="G15" s="21">
        <v>176108</v>
      </c>
      <c r="H15" s="21"/>
      <c r="I15" s="22">
        <v>94710</v>
      </c>
      <c r="J15" s="21">
        <v>699287</v>
      </c>
      <c r="K15" s="21">
        <v>60000</v>
      </c>
      <c r="L15" s="21"/>
      <c r="M15" s="21">
        <v>329110</v>
      </c>
      <c r="N15" s="21">
        <v>311500</v>
      </c>
      <c r="O15" s="17">
        <f t="shared" si="0"/>
        <v>3512081</v>
      </c>
      <c r="P15" s="20">
        <v>2980000</v>
      </c>
      <c r="Q15" s="20"/>
      <c r="R15" s="20">
        <v>27000</v>
      </c>
      <c r="S15" s="20"/>
      <c r="T15" s="20">
        <v>45171</v>
      </c>
      <c r="U15" s="17">
        <f t="shared" si="1"/>
        <v>3052171</v>
      </c>
      <c r="V15" s="88"/>
      <c r="W15" s="18">
        <f t="shared" si="2"/>
        <v>6564252</v>
      </c>
    </row>
    <row r="16" spans="1:23" ht="21" customHeight="1">
      <c r="A16" s="82"/>
      <c r="B16" s="82"/>
      <c r="C16" s="23" t="s">
        <v>263</v>
      </c>
      <c r="D16" s="24">
        <v>0</v>
      </c>
      <c r="E16" s="25"/>
      <c r="F16" s="25"/>
      <c r="G16" s="25"/>
      <c r="H16" s="25"/>
      <c r="I16" s="26">
        <v>0</v>
      </c>
      <c r="J16" s="25"/>
      <c r="K16" s="25"/>
      <c r="L16" s="25"/>
      <c r="M16" s="25"/>
      <c r="N16" s="25">
        <v>0</v>
      </c>
      <c r="O16" s="17">
        <f t="shared" si="0"/>
        <v>0</v>
      </c>
      <c r="P16" s="24"/>
      <c r="Q16" s="24"/>
      <c r="R16" s="24"/>
      <c r="S16" s="24"/>
      <c r="T16" s="24"/>
      <c r="U16" s="17">
        <f t="shared" si="1"/>
        <v>0</v>
      </c>
      <c r="V16" s="88"/>
      <c r="W16" s="18">
        <f t="shared" si="2"/>
        <v>0</v>
      </c>
    </row>
    <row r="17" spans="1:23" ht="16.5" customHeight="1">
      <c r="A17" s="82" t="s">
        <v>264</v>
      </c>
      <c r="B17" s="82" t="s">
        <v>271</v>
      </c>
      <c r="C17" s="13" t="s">
        <v>266</v>
      </c>
      <c r="D17" s="14">
        <v>1267849</v>
      </c>
      <c r="E17" s="15">
        <v>117232</v>
      </c>
      <c r="F17" s="15"/>
      <c r="G17" s="15"/>
      <c r="H17" s="15"/>
      <c r="I17" s="16">
        <v>0</v>
      </c>
      <c r="J17" s="15"/>
      <c r="K17" s="15"/>
      <c r="L17" s="15"/>
      <c r="M17" s="15"/>
      <c r="N17" s="15">
        <v>0</v>
      </c>
      <c r="O17" s="17">
        <f t="shared" si="0"/>
        <v>1385081</v>
      </c>
      <c r="P17" s="14">
        <v>185500</v>
      </c>
      <c r="Q17" s="14"/>
      <c r="R17" s="14">
        <v>3173000</v>
      </c>
      <c r="S17" s="14"/>
      <c r="T17" s="14"/>
      <c r="U17" s="17">
        <f t="shared" si="1"/>
        <v>3358500</v>
      </c>
      <c r="V17" s="87">
        <f>SUM(O17:O19)+SUM(U17:U19)</f>
        <v>7928064</v>
      </c>
      <c r="W17" s="18">
        <f t="shared" si="2"/>
        <v>4743581</v>
      </c>
    </row>
    <row r="18" spans="1:23">
      <c r="A18" s="82"/>
      <c r="B18" s="82"/>
      <c r="C18" s="19" t="s">
        <v>267</v>
      </c>
      <c r="D18" s="20">
        <v>705105</v>
      </c>
      <c r="E18" s="21">
        <v>235472</v>
      </c>
      <c r="F18" s="21">
        <v>66000</v>
      </c>
      <c r="G18" s="21">
        <v>99478</v>
      </c>
      <c r="H18" s="21"/>
      <c r="I18" s="22">
        <v>145892</v>
      </c>
      <c r="J18" s="21">
        <v>485300</v>
      </c>
      <c r="K18" s="21">
        <v>100000</v>
      </c>
      <c r="L18" s="21"/>
      <c r="M18" s="21">
        <v>535083</v>
      </c>
      <c r="N18" s="21">
        <v>0</v>
      </c>
      <c r="O18" s="17">
        <f t="shared" si="0"/>
        <v>2372330</v>
      </c>
      <c r="P18" s="20">
        <v>185500</v>
      </c>
      <c r="Q18" s="20">
        <v>8000</v>
      </c>
      <c r="R18" s="20">
        <v>402162</v>
      </c>
      <c r="S18" s="20"/>
      <c r="T18" s="20">
        <v>216491</v>
      </c>
      <c r="U18" s="17">
        <f t="shared" si="1"/>
        <v>812153</v>
      </c>
      <c r="V18" s="88"/>
      <c r="W18" s="18">
        <f t="shared" si="2"/>
        <v>3184483</v>
      </c>
    </row>
    <row r="19" spans="1:23">
      <c r="A19" s="82"/>
      <c r="B19" s="82"/>
      <c r="C19" s="23" t="s">
        <v>263</v>
      </c>
      <c r="D19" s="24">
        <v>0</v>
      </c>
      <c r="E19" s="25"/>
      <c r="F19" s="25"/>
      <c r="G19" s="25"/>
      <c r="H19" s="25"/>
      <c r="I19" s="26">
        <v>0</v>
      </c>
      <c r="J19" s="25"/>
      <c r="K19" s="25"/>
      <c r="L19" s="25"/>
      <c r="M19" s="25"/>
      <c r="N19" s="25">
        <v>0</v>
      </c>
      <c r="O19" s="17">
        <f t="shared" si="0"/>
        <v>0</v>
      </c>
      <c r="P19" s="24">
        <v>0</v>
      </c>
      <c r="Q19" s="24"/>
      <c r="R19" s="24"/>
      <c r="S19" s="24"/>
      <c r="T19" s="24"/>
      <c r="U19" s="17">
        <f t="shared" si="1"/>
        <v>0</v>
      </c>
      <c r="V19" s="88"/>
      <c r="W19" s="18">
        <f t="shared" si="2"/>
        <v>0</v>
      </c>
    </row>
    <row r="20" spans="1:23" ht="16.5" customHeight="1">
      <c r="A20" s="82" t="s">
        <v>264</v>
      </c>
      <c r="B20" s="82" t="s">
        <v>272</v>
      </c>
      <c r="C20" s="13" t="s">
        <v>266</v>
      </c>
      <c r="D20" s="14">
        <v>276038</v>
      </c>
      <c r="E20" s="15">
        <v>0</v>
      </c>
      <c r="F20" s="15"/>
      <c r="G20" s="15"/>
      <c r="H20" s="15"/>
      <c r="I20" s="16">
        <v>0</v>
      </c>
      <c r="J20" s="15"/>
      <c r="K20" s="15"/>
      <c r="L20" s="15"/>
      <c r="M20" s="15"/>
      <c r="N20" s="15">
        <v>0</v>
      </c>
      <c r="O20" s="17">
        <f t="shared" si="0"/>
        <v>276038</v>
      </c>
      <c r="P20" s="14">
        <v>0</v>
      </c>
      <c r="Q20" s="14"/>
      <c r="R20" s="14"/>
      <c r="S20" s="14"/>
      <c r="T20" s="14"/>
      <c r="U20" s="17">
        <f t="shared" si="1"/>
        <v>0</v>
      </c>
      <c r="V20" s="87">
        <f>SUM(O20:O22)+SUM(U20:U22)</f>
        <v>3974427</v>
      </c>
      <c r="W20" s="18">
        <f t="shared" si="2"/>
        <v>276038</v>
      </c>
    </row>
    <row r="21" spans="1:23">
      <c r="A21" s="82"/>
      <c r="B21" s="82"/>
      <c r="C21" s="19" t="s">
        <v>267</v>
      </c>
      <c r="D21" s="20">
        <v>929781</v>
      </c>
      <c r="E21" s="21">
        <v>0</v>
      </c>
      <c r="F21" s="21">
        <v>0</v>
      </c>
      <c r="G21" s="21">
        <v>457700</v>
      </c>
      <c r="H21" s="21"/>
      <c r="I21" s="22">
        <v>0</v>
      </c>
      <c r="J21" s="21">
        <v>1053276</v>
      </c>
      <c r="K21" s="21"/>
      <c r="L21" s="21"/>
      <c r="M21" s="21">
        <v>467427</v>
      </c>
      <c r="N21" s="21">
        <v>531000</v>
      </c>
      <c r="O21" s="17">
        <f t="shared" si="0"/>
        <v>3439184</v>
      </c>
      <c r="P21" s="20">
        <v>0</v>
      </c>
      <c r="Q21" s="20">
        <v>256000</v>
      </c>
      <c r="R21" s="20"/>
      <c r="S21" s="20"/>
      <c r="T21" s="20"/>
      <c r="U21" s="17">
        <f t="shared" si="1"/>
        <v>256000</v>
      </c>
      <c r="V21" s="88"/>
      <c r="W21" s="18">
        <f t="shared" si="2"/>
        <v>3695184</v>
      </c>
    </row>
    <row r="22" spans="1:23">
      <c r="A22" s="82"/>
      <c r="B22" s="82"/>
      <c r="C22" s="23" t="s">
        <v>263</v>
      </c>
      <c r="D22" s="24">
        <v>3205</v>
      </c>
      <c r="E22" s="25"/>
      <c r="F22" s="25"/>
      <c r="G22" s="25"/>
      <c r="H22" s="25"/>
      <c r="I22" s="26">
        <v>0</v>
      </c>
      <c r="J22" s="25"/>
      <c r="K22" s="25"/>
      <c r="L22" s="25"/>
      <c r="M22" s="25"/>
      <c r="N22" s="25">
        <v>0</v>
      </c>
      <c r="O22" s="17">
        <f t="shared" si="0"/>
        <v>3205</v>
      </c>
      <c r="P22" s="24">
        <v>0</v>
      </c>
      <c r="Q22" s="24"/>
      <c r="R22" s="24"/>
      <c r="S22" s="24"/>
      <c r="T22" s="24"/>
      <c r="U22" s="17">
        <f t="shared" si="1"/>
        <v>0</v>
      </c>
      <c r="V22" s="88"/>
      <c r="W22" s="18">
        <f t="shared" si="2"/>
        <v>3205</v>
      </c>
    </row>
    <row r="23" spans="1:23" ht="16.5" customHeight="1">
      <c r="A23" s="82" t="s">
        <v>273</v>
      </c>
      <c r="B23" s="82" t="s">
        <v>274</v>
      </c>
      <c r="C23" s="13" t="s">
        <v>266</v>
      </c>
      <c r="D23" s="14">
        <v>7780146</v>
      </c>
      <c r="E23" s="15">
        <v>0</v>
      </c>
      <c r="F23" s="15"/>
      <c r="G23" s="15"/>
      <c r="H23" s="15"/>
      <c r="I23" s="16">
        <v>274888</v>
      </c>
      <c r="J23" s="15"/>
      <c r="K23" s="15"/>
      <c r="L23" s="15"/>
      <c r="M23" s="15"/>
      <c r="N23" s="15">
        <v>0</v>
      </c>
      <c r="O23" s="17">
        <f t="shared" si="0"/>
        <v>8055034</v>
      </c>
      <c r="P23" s="14"/>
      <c r="Q23" s="14"/>
      <c r="R23" s="14">
        <v>2923245</v>
      </c>
      <c r="S23" s="14"/>
      <c r="T23" s="14"/>
      <c r="U23" s="17">
        <f t="shared" si="1"/>
        <v>2923245</v>
      </c>
      <c r="V23" s="87">
        <f>SUM(O23:O25)+SUM(U23:U25)</f>
        <v>22655005</v>
      </c>
      <c r="W23" s="18">
        <f t="shared" si="2"/>
        <v>10978279</v>
      </c>
    </row>
    <row r="24" spans="1:23">
      <c r="A24" s="82"/>
      <c r="B24" s="82"/>
      <c r="C24" s="19" t="s">
        <v>267</v>
      </c>
      <c r="D24" s="20">
        <v>2369965</v>
      </c>
      <c r="E24" s="21">
        <v>234600</v>
      </c>
      <c r="F24" s="21">
        <v>809676</v>
      </c>
      <c r="G24" s="21">
        <v>955509</v>
      </c>
      <c r="H24" s="21"/>
      <c r="I24" s="22">
        <v>208117</v>
      </c>
      <c r="J24" s="21">
        <v>2457795</v>
      </c>
      <c r="K24" s="21">
        <v>480000</v>
      </c>
      <c r="L24" s="21">
        <v>557500</v>
      </c>
      <c r="M24" s="21">
        <v>972243</v>
      </c>
      <c r="N24" s="21">
        <v>280000</v>
      </c>
      <c r="O24" s="17">
        <f t="shared" si="0"/>
        <v>9325405</v>
      </c>
      <c r="P24" s="20">
        <v>33000</v>
      </c>
      <c r="Q24" s="20">
        <v>8000</v>
      </c>
      <c r="R24" s="20">
        <v>2120252</v>
      </c>
      <c r="S24" s="20"/>
      <c r="T24" s="20">
        <v>183689</v>
      </c>
      <c r="U24" s="17">
        <f t="shared" si="1"/>
        <v>2344941</v>
      </c>
      <c r="V24" s="88"/>
      <c r="W24" s="18">
        <f t="shared" si="2"/>
        <v>11670346</v>
      </c>
    </row>
    <row r="25" spans="1:23">
      <c r="A25" s="82"/>
      <c r="B25" s="82"/>
      <c r="C25" s="23" t="s">
        <v>263</v>
      </c>
      <c r="D25" s="24">
        <v>6380</v>
      </c>
      <c r="E25" s="25"/>
      <c r="F25" s="25"/>
      <c r="G25" s="25"/>
      <c r="H25" s="25"/>
      <c r="I25" s="26">
        <v>0</v>
      </c>
      <c r="J25" s="25"/>
      <c r="K25" s="25"/>
      <c r="L25" s="25"/>
      <c r="M25" s="25"/>
      <c r="N25" s="25">
        <v>0</v>
      </c>
      <c r="O25" s="17">
        <f t="shared" si="0"/>
        <v>6380</v>
      </c>
      <c r="P25" s="24">
        <v>0</v>
      </c>
      <c r="Q25" s="24"/>
      <c r="R25" s="24"/>
      <c r="S25" s="24"/>
      <c r="T25" s="24"/>
      <c r="U25" s="17">
        <f t="shared" si="1"/>
        <v>0</v>
      </c>
      <c r="V25" s="88"/>
      <c r="W25" s="18">
        <f t="shared" si="2"/>
        <v>6380</v>
      </c>
    </row>
    <row r="26" spans="1:23" ht="16.5" customHeight="1">
      <c r="A26" s="82" t="s">
        <v>273</v>
      </c>
      <c r="B26" s="82" t="s">
        <v>275</v>
      </c>
      <c r="C26" s="13" t="s">
        <v>266</v>
      </c>
      <c r="D26" s="14">
        <v>5929736</v>
      </c>
      <c r="E26" s="15">
        <v>399820</v>
      </c>
      <c r="F26" s="15"/>
      <c r="G26" s="15"/>
      <c r="H26" s="15"/>
      <c r="I26" s="16">
        <v>0</v>
      </c>
      <c r="J26" s="15"/>
      <c r="K26" s="15"/>
      <c r="L26" s="15"/>
      <c r="M26" s="15"/>
      <c r="N26" s="15">
        <v>0</v>
      </c>
      <c r="O26" s="17">
        <f t="shared" si="0"/>
        <v>6329556</v>
      </c>
      <c r="P26" s="14">
        <v>3560000</v>
      </c>
      <c r="Q26" s="14"/>
      <c r="R26" s="14">
        <v>29851</v>
      </c>
      <c r="S26" s="14"/>
      <c r="T26" s="14"/>
      <c r="U26" s="17">
        <f t="shared" si="1"/>
        <v>3589851</v>
      </c>
      <c r="V26" s="87">
        <f>SUM(O26:O28)+SUM(U26:U28)</f>
        <v>27024291</v>
      </c>
      <c r="W26" s="18">
        <f t="shared" si="2"/>
        <v>9919407</v>
      </c>
    </row>
    <row r="27" spans="1:23">
      <c r="A27" s="82"/>
      <c r="B27" s="82"/>
      <c r="C27" s="19" t="s">
        <v>267</v>
      </c>
      <c r="D27" s="20">
        <v>2120996</v>
      </c>
      <c r="E27" s="21">
        <v>201750</v>
      </c>
      <c r="F27" s="21">
        <v>537640</v>
      </c>
      <c r="G27" s="21">
        <v>523612</v>
      </c>
      <c r="H27" s="21"/>
      <c r="I27" s="22">
        <v>91271</v>
      </c>
      <c r="J27" s="21">
        <v>2196228</v>
      </c>
      <c r="K27" s="21">
        <v>50000</v>
      </c>
      <c r="L27" s="21">
        <v>460000</v>
      </c>
      <c r="M27" s="21">
        <v>838929</v>
      </c>
      <c r="N27" s="21">
        <v>20000</v>
      </c>
      <c r="O27" s="17">
        <f t="shared" si="0"/>
        <v>7040426</v>
      </c>
      <c r="P27" s="20">
        <v>8765430</v>
      </c>
      <c r="Q27" s="20">
        <v>10000</v>
      </c>
      <c r="R27" s="20">
        <v>1092710</v>
      </c>
      <c r="S27" s="20"/>
      <c r="T27" s="20">
        <v>196318</v>
      </c>
      <c r="U27" s="17">
        <f t="shared" si="1"/>
        <v>10064458</v>
      </c>
      <c r="V27" s="88"/>
      <c r="W27" s="18">
        <f t="shared" si="2"/>
        <v>17104884</v>
      </c>
    </row>
    <row r="28" spans="1:23">
      <c r="A28" s="82"/>
      <c r="B28" s="82"/>
      <c r="C28" s="23" t="s">
        <v>263</v>
      </c>
      <c r="D28" s="24"/>
      <c r="E28" s="25"/>
      <c r="F28" s="25"/>
      <c r="G28" s="25"/>
      <c r="H28" s="25"/>
      <c r="I28" s="26">
        <v>0</v>
      </c>
      <c r="J28" s="25"/>
      <c r="K28" s="25"/>
      <c r="L28" s="25"/>
      <c r="M28" s="25"/>
      <c r="N28" s="25">
        <v>0</v>
      </c>
      <c r="O28" s="17">
        <f t="shared" si="0"/>
        <v>0</v>
      </c>
      <c r="P28" s="24">
        <v>0</v>
      </c>
      <c r="Q28" s="24"/>
      <c r="R28" s="24"/>
      <c r="S28" s="24"/>
      <c r="T28" s="24"/>
      <c r="U28" s="17">
        <f t="shared" si="1"/>
        <v>0</v>
      </c>
      <c r="V28" s="88"/>
      <c r="W28" s="18">
        <f t="shared" si="2"/>
        <v>0</v>
      </c>
    </row>
    <row r="29" spans="1:23" ht="16.5" customHeight="1">
      <c r="A29" s="82" t="s">
        <v>273</v>
      </c>
      <c r="B29" s="82" t="s">
        <v>276</v>
      </c>
      <c r="C29" s="13" t="s">
        <v>266</v>
      </c>
      <c r="D29" s="14">
        <v>3769326</v>
      </c>
      <c r="E29" s="15">
        <v>0</v>
      </c>
      <c r="F29" s="15"/>
      <c r="G29" s="15"/>
      <c r="H29" s="15"/>
      <c r="I29" s="16">
        <v>0</v>
      </c>
      <c r="J29" s="15"/>
      <c r="K29" s="15"/>
      <c r="L29" s="15"/>
      <c r="M29" s="15"/>
      <c r="N29" s="15">
        <v>0</v>
      </c>
      <c r="O29" s="17">
        <f t="shared" si="0"/>
        <v>3769326</v>
      </c>
      <c r="P29" s="14">
        <v>0</v>
      </c>
      <c r="Q29" s="14"/>
      <c r="R29" s="14">
        <v>680000</v>
      </c>
      <c r="S29" s="14"/>
      <c r="T29" s="14">
        <v>1543624</v>
      </c>
      <c r="U29" s="17">
        <f t="shared" si="1"/>
        <v>2223624</v>
      </c>
      <c r="V29" s="87">
        <f>SUM(O29:O31)+SUM(U29:U31)</f>
        <v>14962235</v>
      </c>
      <c r="W29" s="18">
        <f t="shared" si="2"/>
        <v>5992950</v>
      </c>
    </row>
    <row r="30" spans="1:23">
      <c r="A30" s="82"/>
      <c r="B30" s="82"/>
      <c r="C30" s="19" t="s">
        <v>267</v>
      </c>
      <c r="D30" s="20">
        <v>1252189</v>
      </c>
      <c r="E30" s="21">
        <v>2579768</v>
      </c>
      <c r="F30" s="21">
        <v>152401</v>
      </c>
      <c r="G30" s="21">
        <v>302250</v>
      </c>
      <c r="H30" s="21"/>
      <c r="I30" s="22">
        <v>134894</v>
      </c>
      <c r="J30" s="21">
        <v>2071948</v>
      </c>
      <c r="K30" s="21"/>
      <c r="L30" s="21">
        <v>120000</v>
      </c>
      <c r="M30" s="21">
        <v>1103393</v>
      </c>
      <c r="N30" s="21">
        <v>0</v>
      </c>
      <c r="O30" s="17">
        <f t="shared" si="0"/>
        <v>7716843</v>
      </c>
      <c r="P30" s="20">
        <v>30000</v>
      </c>
      <c r="Q30" s="20">
        <v>12000</v>
      </c>
      <c r="R30" s="20">
        <v>891930</v>
      </c>
      <c r="S30" s="20"/>
      <c r="T30" s="20">
        <v>318512</v>
      </c>
      <c r="U30" s="17">
        <f t="shared" si="1"/>
        <v>1252442</v>
      </c>
      <c r="V30" s="88"/>
      <c r="W30" s="18">
        <f t="shared" si="2"/>
        <v>8969285</v>
      </c>
    </row>
    <row r="31" spans="1:23">
      <c r="A31" s="82"/>
      <c r="B31" s="82"/>
      <c r="C31" s="23" t="s">
        <v>263</v>
      </c>
      <c r="D31" s="24">
        <v>0</v>
      </c>
      <c r="E31" s="25"/>
      <c r="F31" s="25"/>
      <c r="G31" s="25"/>
      <c r="H31" s="25"/>
      <c r="I31" s="26">
        <v>0</v>
      </c>
      <c r="J31" s="25"/>
      <c r="K31" s="25"/>
      <c r="L31" s="25"/>
      <c r="M31" s="25"/>
      <c r="N31" s="25">
        <v>0</v>
      </c>
      <c r="O31" s="17">
        <f t="shared" si="0"/>
        <v>0</v>
      </c>
      <c r="P31" s="24">
        <v>0</v>
      </c>
      <c r="Q31" s="24"/>
      <c r="R31" s="24"/>
      <c r="S31" s="24"/>
      <c r="T31" s="24"/>
      <c r="U31" s="17">
        <f t="shared" si="1"/>
        <v>0</v>
      </c>
      <c r="V31" s="88"/>
      <c r="W31" s="18">
        <f t="shared" si="2"/>
        <v>0</v>
      </c>
    </row>
    <row r="32" spans="1:23" ht="16.5" customHeight="1">
      <c r="A32" s="82" t="s">
        <v>273</v>
      </c>
      <c r="B32" s="82" t="s">
        <v>277</v>
      </c>
      <c r="C32" s="13" t="s">
        <v>266</v>
      </c>
      <c r="D32" s="14">
        <v>3229650</v>
      </c>
      <c r="E32" s="15">
        <v>0</v>
      </c>
      <c r="F32" s="15"/>
      <c r="G32" s="15"/>
      <c r="H32" s="15"/>
      <c r="I32" s="16">
        <v>0</v>
      </c>
      <c r="J32" s="15"/>
      <c r="K32" s="15"/>
      <c r="L32" s="15"/>
      <c r="M32" s="15"/>
      <c r="N32" s="15">
        <v>0</v>
      </c>
      <c r="O32" s="17">
        <f t="shared" si="0"/>
        <v>3229650</v>
      </c>
      <c r="P32" s="14">
        <v>971000</v>
      </c>
      <c r="Q32" s="14"/>
      <c r="R32" s="14">
        <v>66700</v>
      </c>
      <c r="S32" s="14">
        <v>151396</v>
      </c>
      <c r="T32" s="14"/>
      <c r="U32" s="17">
        <f t="shared" si="1"/>
        <v>1189096</v>
      </c>
      <c r="V32" s="87">
        <f>SUM(O32:O34)+SUM(U32:U34)</f>
        <v>11000483</v>
      </c>
      <c r="W32" s="18">
        <f t="shared" si="2"/>
        <v>4418746</v>
      </c>
    </row>
    <row r="33" spans="1:23">
      <c r="A33" s="82"/>
      <c r="B33" s="82"/>
      <c r="C33" s="19" t="s">
        <v>267</v>
      </c>
      <c r="D33" s="20">
        <v>1062549</v>
      </c>
      <c r="E33" s="21"/>
      <c r="F33" s="21">
        <v>18000</v>
      </c>
      <c r="G33" s="21">
        <v>251834</v>
      </c>
      <c r="H33" s="21"/>
      <c r="I33" s="22">
        <v>75878</v>
      </c>
      <c r="J33" s="21">
        <v>1166180</v>
      </c>
      <c r="K33" s="21"/>
      <c r="L33" s="21">
        <v>100000</v>
      </c>
      <c r="M33" s="21">
        <v>368135</v>
      </c>
      <c r="N33" s="21">
        <v>0</v>
      </c>
      <c r="O33" s="17">
        <f t="shared" si="0"/>
        <v>3042576</v>
      </c>
      <c r="P33" s="20">
        <v>2196000</v>
      </c>
      <c r="Q33" s="20">
        <v>12000</v>
      </c>
      <c r="R33" s="20">
        <v>150485</v>
      </c>
      <c r="S33" s="20">
        <v>969831</v>
      </c>
      <c r="T33" s="20">
        <v>210845</v>
      </c>
      <c r="U33" s="17">
        <f t="shared" si="1"/>
        <v>3539161</v>
      </c>
      <c r="V33" s="88"/>
      <c r="W33" s="18">
        <f t="shared" si="2"/>
        <v>6581737</v>
      </c>
    </row>
    <row r="34" spans="1:23">
      <c r="A34" s="82"/>
      <c r="B34" s="82"/>
      <c r="C34" s="23" t="s">
        <v>263</v>
      </c>
      <c r="D34" s="24">
        <v>0</v>
      </c>
      <c r="E34" s="25"/>
      <c r="F34" s="25"/>
      <c r="G34" s="25"/>
      <c r="H34" s="25"/>
      <c r="I34" s="26">
        <v>0</v>
      </c>
      <c r="J34" s="25"/>
      <c r="K34" s="25"/>
      <c r="L34" s="25"/>
      <c r="M34" s="25"/>
      <c r="N34" s="25">
        <v>0</v>
      </c>
      <c r="O34" s="17">
        <f t="shared" si="0"/>
        <v>0</v>
      </c>
      <c r="P34" s="24">
        <v>0</v>
      </c>
      <c r="Q34" s="24"/>
      <c r="R34" s="24"/>
      <c r="S34" s="24"/>
      <c r="T34" s="24"/>
      <c r="U34" s="17">
        <f t="shared" si="1"/>
        <v>0</v>
      </c>
      <c r="V34" s="88"/>
      <c r="W34" s="18">
        <f t="shared" si="2"/>
        <v>0</v>
      </c>
    </row>
    <row r="35" spans="1:23" ht="16.5" customHeight="1">
      <c r="A35" s="82" t="s">
        <v>273</v>
      </c>
      <c r="B35" s="82" t="s">
        <v>278</v>
      </c>
      <c r="C35" s="13" t="s">
        <v>266</v>
      </c>
      <c r="D35" s="14">
        <v>496634</v>
      </c>
      <c r="E35" s="15">
        <v>0</v>
      </c>
      <c r="F35" s="15"/>
      <c r="G35" s="15"/>
      <c r="H35" s="15"/>
      <c r="I35" s="16">
        <v>0</v>
      </c>
      <c r="J35" s="15"/>
      <c r="K35" s="15"/>
      <c r="L35" s="15"/>
      <c r="M35" s="15"/>
      <c r="N35" s="15">
        <v>0</v>
      </c>
      <c r="O35" s="17">
        <f t="shared" si="0"/>
        <v>496634</v>
      </c>
      <c r="P35" s="14"/>
      <c r="Q35" s="14"/>
      <c r="R35" s="14"/>
      <c r="S35" s="14"/>
      <c r="T35" s="14"/>
      <c r="U35" s="17">
        <f t="shared" si="1"/>
        <v>0</v>
      </c>
      <c r="V35" s="87">
        <f>SUM(O35:O37)+SUM(U35:U37)</f>
        <v>2395078</v>
      </c>
      <c r="W35" s="18">
        <f t="shared" si="2"/>
        <v>496634</v>
      </c>
    </row>
    <row r="36" spans="1:23">
      <c r="A36" s="82"/>
      <c r="B36" s="82"/>
      <c r="C36" s="19" t="s">
        <v>267</v>
      </c>
      <c r="D36" s="20">
        <v>935721</v>
      </c>
      <c r="E36" s="21">
        <v>0</v>
      </c>
      <c r="F36" s="21"/>
      <c r="G36" s="21">
        <v>448939</v>
      </c>
      <c r="H36" s="21"/>
      <c r="I36" s="22">
        <v>0</v>
      </c>
      <c r="J36" s="21">
        <v>146155</v>
      </c>
      <c r="K36" s="21"/>
      <c r="L36" s="21">
        <v>150000</v>
      </c>
      <c r="M36" s="21">
        <v>129641</v>
      </c>
      <c r="N36" s="21">
        <v>0</v>
      </c>
      <c r="O36" s="17">
        <f t="shared" si="0"/>
        <v>1810456</v>
      </c>
      <c r="P36" s="20"/>
      <c r="Q36" s="20">
        <v>8000</v>
      </c>
      <c r="R36" s="20"/>
      <c r="S36" s="20"/>
      <c r="T36" s="20">
        <v>79988</v>
      </c>
      <c r="U36" s="17">
        <f t="shared" si="1"/>
        <v>87988</v>
      </c>
      <c r="V36" s="88"/>
      <c r="W36" s="18">
        <f t="shared" si="2"/>
        <v>1898444</v>
      </c>
    </row>
    <row r="37" spans="1:23">
      <c r="A37" s="82"/>
      <c r="B37" s="82"/>
      <c r="C37" s="23" t="s">
        <v>263</v>
      </c>
      <c r="D37" s="24">
        <v>0</v>
      </c>
      <c r="E37" s="25"/>
      <c r="F37" s="25"/>
      <c r="G37" s="25"/>
      <c r="H37" s="25"/>
      <c r="I37" s="26">
        <v>0</v>
      </c>
      <c r="J37" s="25"/>
      <c r="K37" s="25"/>
      <c r="L37" s="25"/>
      <c r="M37" s="25"/>
      <c r="N37" s="25">
        <v>0</v>
      </c>
      <c r="O37" s="17">
        <f t="shared" si="0"/>
        <v>0</v>
      </c>
      <c r="P37" s="24"/>
      <c r="Q37" s="24"/>
      <c r="R37" s="24"/>
      <c r="S37" s="24"/>
      <c r="T37" s="24"/>
      <c r="U37" s="17">
        <f t="shared" si="1"/>
        <v>0</v>
      </c>
      <c r="V37" s="88"/>
      <c r="W37" s="18">
        <f t="shared" si="2"/>
        <v>0</v>
      </c>
    </row>
    <row r="38" spans="1:23" ht="16.5" customHeight="1">
      <c r="A38" s="82" t="s">
        <v>279</v>
      </c>
      <c r="B38" s="82" t="s">
        <v>280</v>
      </c>
      <c r="C38" s="13" t="s">
        <v>266</v>
      </c>
      <c r="D38" s="14">
        <v>363818</v>
      </c>
      <c r="E38" s="15">
        <v>0</v>
      </c>
      <c r="F38" s="15"/>
      <c r="G38" s="15"/>
      <c r="H38" s="15"/>
      <c r="I38" s="16">
        <v>0</v>
      </c>
      <c r="J38" s="15"/>
      <c r="K38" s="15"/>
      <c r="L38" s="15"/>
      <c r="M38" s="15"/>
      <c r="N38" s="15">
        <v>0</v>
      </c>
      <c r="O38" s="17">
        <f t="shared" si="0"/>
        <v>363818</v>
      </c>
      <c r="P38" s="14"/>
      <c r="Q38" s="14"/>
      <c r="R38" s="14"/>
      <c r="S38" s="14"/>
      <c r="T38" s="14"/>
      <c r="U38" s="17">
        <f t="shared" si="1"/>
        <v>0</v>
      </c>
      <c r="V38" s="87">
        <f>SUM(O38:O40)+SUM(U38:U40)</f>
        <v>6421755</v>
      </c>
      <c r="W38" s="18">
        <f t="shared" si="2"/>
        <v>363818</v>
      </c>
    </row>
    <row r="39" spans="1:23">
      <c r="A39" s="82"/>
      <c r="B39" s="82"/>
      <c r="C39" s="19" t="s">
        <v>267</v>
      </c>
      <c r="D39" s="20">
        <v>656605</v>
      </c>
      <c r="E39" s="21"/>
      <c r="F39" s="21"/>
      <c r="G39" s="21">
        <v>307838</v>
      </c>
      <c r="H39" s="21"/>
      <c r="I39" s="22">
        <v>0</v>
      </c>
      <c r="J39" s="21">
        <v>995254</v>
      </c>
      <c r="K39" s="21"/>
      <c r="L39" s="21"/>
      <c r="M39" s="21">
        <v>25766</v>
      </c>
      <c r="N39" s="21">
        <v>0</v>
      </c>
      <c r="O39" s="17">
        <f t="shared" si="0"/>
        <v>1985463</v>
      </c>
      <c r="P39" s="20"/>
      <c r="Q39" s="20">
        <v>4044000</v>
      </c>
      <c r="R39" s="20"/>
      <c r="S39" s="20"/>
      <c r="T39" s="20">
        <v>28474</v>
      </c>
      <c r="U39" s="17">
        <f t="shared" si="1"/>
        <v>4072474</v>
      </c>
      <c r="V39" s="88"/>
      <c r="W39" s="18">
        <f t="shared" si="2"/>
        <v>6057937</v>
      </c>
    </row>
    <row r="40" spans="1:23">
      <c r="A40" s="82"/>
      <c r="B40" s="82"/>
      <c r="C40" s="23" t="s">
        <v>263</v>
      </c>
      <c r="D40" s="24">
        <v>0</v>
      </c>
      <c r="E40" s="25"/>
      <c r="F40" s="25"/>
      <c r="G40" s="25"/>
      <c r="H40" s="25"/>
      <c r="I40" s="26">
        <v>0</v>
      </c>
      <c r="J40" s="25"/>
      <c r="K40" s="25"/>
      <c r="L40" s="25"/>
      <c r="M40" s="25"/>
      <c r="N40" s="25">
        <v>0</v>
      </c>
      <c r="O40" s="17">
        <f t="shared" si="0"/>
        <v>0</v>
      </c>
      <c r="P40" s="24"/>
      <c r="Q40" s="24"/>
      <c r="R40" s="24"/>
      <c r="S40" s="24"/>
      <c r="T40" s="24"/>
      <c r="U40" s="17">
        <f t="shared" si="1"/>
        <v>0</v>
      </c>
      <c r="V40" s="88"/>
      <c r="W40" s="18">
        <f t="shared" si="2"/>
        <v>0</v>
      </c>
    </row>
    <row r="41" spans="1:23" ht="16.5" customHeight="1">
      <c r="A41" s="82" t="s">
        <v>279</v>
      </c>
      <c r="B41" s="82" t="s">
        <v>281</v>
      </c>
      <c r="C41" s="13" t="s">
        <v>266</v>
      </c>
      <c r="D41" s="14">
        <v>1688000</v>
      </c>
      <c r="E41" s="15">
        <v>199430</v>
      </c>
      <c r="F41" s="15"/>
      <c r="G41" s="15"/>
      <c r="H41" s="15"/>
      <c r="I41" s="16">
        <v>0</v>
      </c>
      <c r="J41" s="15"/>
      <c r="K41" s="15"/>
      <c r="L41" s="15"/>
      <c r="M41" s="15"/>
      <c r="N41" s="15">
        <v>0</v>
      </c>
      <c r="O41" s="17">
        <f t="shared" si="0"/>
        <v>1887430</v>
      </c>
      <c r="P41" s="14"/>
      <c r="Q41" s="14"/>
      <c r="R41" s="14"/>
      <c r="S41" s="14"/>
      <c r="T41" s="14"/>
      <c r="U41" s="17">
        <f t="shared" si="1"/>
        <v>0</v>
      </c>
      <c r="V41" s="87">
        <f>SUM(O41:O43)+SUM(U41:U43)</f>
        <v>3577445</v>
      </c>
      <c r="W41" s="18">
        <f t="shared" si="2"/>
        <v>1887430</v>
      </c>
    </row>
    <row r="42" spans="1:23">
      <c r="A42" s="82"/>
      <c r="B42" s="82"/>
      <c r="C42" s="19" t="s">
        <v>267</v>
      </c>
      <c r="D42" s="20">
        <v>458654</v>
      </c>
      <c r="E42" s="21"/>
      <c r="F42" s="21">
        <v>311000</v>
      </c>
      <c r="G42" s="21">
        <v>451065</v>
      </c>
      <c r="H42" s="21"/>
      <c r="I42" s="22">
        <v>0</v>
      </c>
      <c r="J42" s="21">
        <v>403200</v>
      </c>
      <c r="K42" s="21"/>
      <c r="L42" s="21"/>
      <c r="M42" s="21"/>
      <c r="N42" s="21">
        <v>0</v>
      </c>
      <c r="O42" s="17">
        <f t="shared" si="0"/>
        <v>1623919</v>
      </c>
      <c r="P42" s="20"/>
      <c r="Q42" s="20"/>
      <c r="R42" s="20"/>
      <c r="S42" s="20"/>
      <c r="T42" s="20">
        <v>66096</v>
      </c>
      <c r="U42" s="17">
        <f t="shared" si="1"/>
        <v>66096</v>
      </c>
      <c r="V42" s="88"/>
      <c r="W42" s="18">
        <f t="shared" si="2"/>
        <v>1690015</v>
      </c>
    </row>
    <row r="43" spans="1:23">
      <c r="A43" s="82"/>
      <c r="B43" s="82"/>
      <c r="C43" s="23" t="s">
        <v>263</v>
      </c>
      <c r="D43" s="24">
        <v>0</v>
      </c>
      <c r="E43" s="25"/>
      <c r="F43" s="25"/>
      <c r="G43" s="25"/>
      <c r="H43" s="25"/>
      <c r="I43" s="26">
        <v>0</v>
      </c>
      <c r="J43" s="25"/>
      <c r="K43" s="25"/>
      <c r="L43" s="25"/>
      <c r="M43" s="25"/>
      <c r="N43" s="25">
        <v>0</v>
      </c>
      <c r="O43" s="17">
        <f t="shared" si="0"/>
        <v>0</v>
      </c>
      <c r="P43" s="24"/>
      <c r="Q43" s="24"/>
      <c r="R43" s="24"/>
      <c r="S43" s="24"/>
      <c r="T43" s="24"/>
      <c r="U43" s="17">
        <f t="shared" si="1"/>
        <v>0</v>
      </c>
      <c r="V43" s="88"/>
      <c r="W43" s="18">
        <f t="shared" si="2"/>
        <v>0</v>
      </c>
    </row>
    <row r="44" spans="1:23" ht="16.5" customHeight="1">
      <c r="A44" s="82" t="s">
        <v>279</v>
      </c>
      <c r="B44" s="82" t="s">
        <v>282</v>
      </c>
      <c r="C44" s="13" t="s">
        <v>266</v>
      </c>
      <c r="D44" s="14">
        <v>1084172</v>
      </c>
      <c r="E44" s="15">
        <v>0</v>
      </c>
      <c r="F44" s="15"/>
      <c r="G44" s="15"/>
      <c r="H44" s="15"/>
      <c r="I44" s="16">
        <v>0</v>
      </c>
      <c r="J44" s="15"/>
      <c r="K44" s="15"/>
      <c r="L44" s="15"/>
      <c r="M44" s="15"/>
      <c r="N44" s="15">
        <v>0</v>
      </c>
      <c r="O44" s="17">
        <f t="shared" si="0"/>
        <v>1084172</v>
      </c>
      <c r="P44" s="14"/>
      <c r="Q44" s="14"/>
      <c r="R44" s="14"/>
      <c r="S44" s="14"/>
      <c r="T44" s="14"/>
      <c r="U44" s="17">
        <f t="shared" si="1"/>
        <v>0</v>
      </c>
      <c r="V44" s="87">
        <f>SUM(O44:O46)+SUM(U44:U46)</f>
        <v>1975987</v>
      </c>
      <c r="W44" s="18">
        <f t="shared" si="2"/>
        <v>1084172</v>
      </c>
    </row>
    <row r="45" spans="1:23">
      <c r="A45" s="82"/>
      <c r="B45" s="82"/>
      <c r="C45" s="19" t="s">
        <v>267</v>
      </c>
      <c r="D45" s="20">
        <v>529360</v>
      </c>
      <c r="E45" s="21">
        <v>101000</v>
      </c>
      <c r="F45" s="21">
        <v>25000</v>
      </c>
      <c r="G45" s="21">
        <v>161146</v>
      </c>
      <c r="H45" s="21"/>
      <c r="I45" s="22">
        <v>60323</v>
      </c>
      <c r="J45" s="21"/>
      <c r="K45" s="21"/>
      <c r="L45" s="21"/>
      <c r="M45" s="21"/>
      <c r="N45" s="21">
        <v>0</v>
      </c>
      <c r="O45" s="17">
        <f t="shared" si="0"/>
        <v>876829</v>
      </c>
      <c r="P45" s="20"/>
      <c r="Q45" s="20"/>
      <c r="R45" s="20"/>
      <c r="S45" s="20"/>
      <c r="T45" s="20">
        <v>14986</v>
      </c>
      <c r="U45" s="17">
        <f t="shared" si="1"/>
        <v>14986</v>
      </c>
      <c r="V45" s="88"/>
      <c r="W45" s="18">
        <f t="shared" si="2"/>
        <v>891815</v>
      </c>
    </row>
    <row r="46" spans="1:23">
      <c r="A46" s="82"/>
      <c r="B46" s="82"/>
      <c r="C46" s="23" t="s">
        <v>263</v>
      </c>
      <c r="D46" s="24">
        <v>0</v>
      </c>
      <c r="E46" s="25"/>
      <c r="F46" s="25"/>
      <c r="G46" s="25"/>
      <c r="H46" s="25"/>
      <c r="I46" s="26">
        <v>0</v>
      </c>
      <c r="J46" s="25"/>
      <c r="K46" s="25"/>
      <c r="L46" s="25"/>
      <c r="M46" s="25"/>
      <c r="N46" s="25">
        <v>0</v>
      </c>
      <c r="O46" s="17">
        <f t="shared" si="0"/>
        <v>0</v>
      </c>
      <c r="P46" s="24"/>
      <c r="Q46" s="24"/>
      <c r="R46" s="24"/>
      <c r="S46" s="24"/>
      <c r="T46" s="24"/>
      <c r="U46" s="17">
        <f t="shared" si="1"/>
        <v>0</v>
      </c>
      <c r="V46" s="88"/>
      <c r="W46" s="18">
        <f t="shared" si="2"/>
        <v>0</v>
      </c>
    </row>
    <row r="47" spans="1:23" ht="16.5" customHeight="1">
      <c r="A47" s="82" t="s">
        <v>279</v>
      </c>
      <c r="B47" s="82" t="s">
        <v>283</v>
      </c>
      <c r="C47" s="13" t="s">
        <v>266</v>
      </c>
      <c r="D47" s="14">
        <v>2271497</v>
      </c>
      <c r="E47" s="15">
        <v>0</v>
      </c>
      <c r="F47" s="15"/>
      <c r="G47" s="15"/>
      <c r="H47" s="15"/>
      <c r="I47" s="16">
        <v>0</v>
      </c>
      <c r="J47" s="15">
        <v>1167958</v>
      </c>
      <c r="K47" s="15"/>
      <c r="L47" s="15"/>
      <c r="M47" s="15"/>
      <c r="N47" s="15">
        <v>0</v>
      </c>
      <c r="O47" s="17">
        <f t="shared" si="0"/>
        <v>3439455</v>
      </c>
      <c r="P47" s="14"/>
      <c r="Q47" s="14"/>
      <c r="R47" s="14">
        <v>755600</v>
      </c>
      <c r="S47" s="14"/>
      <c r="T47" s="14"/>
      <c r="U47" s="17">
        <f t="shared" si="1"/>
        <v>755600</v>
      </c>
      <c r="V47" s="87">
        <f>SUM(O47:O49)+SUM(U47:U49)</f>
        <v>8762446</v>
      </c>
      <c r="W47" s="18">
        <f t="shared" si="2"/>
        <v>4195055</v>
      </c>
    </row>
    <row r="48" spans="1:23">
      <c r="A48" s="82"/>
      <c r="B48" s="82"/>
      <c r="C48" s="19" t="s">
        <v>267</v>
      </c>
      <c r="D48" s="20">
        <v>1582474</v>
      </c>
      <c r="E48" s="21">
        <v>506997</v>
      </c>
      <c r="F48" s="21"/>
      <c r="G48" s="21">
        <v>432236</v>
      </c>
      <c r="H48" s="21"/>
      <c r="I48" s="22">
        <v>622896</v>
      </c>
      <c r="J48" s="21"/>
      <c r="K48" s="21">
        <v>110000</v>
      </c>
      <c r="L48" s="21">
        <v>65000</v>
      </c>
      <c r="M48" s="21">
        <v>463506</v>
      </c>
      <c r="N48" s="21">
        <v>0</v>
      </c>
      <c r="O48" s="17">
        <f t="shared" si="0"/>
        <v>3783109</v>
      </c>
      <c r="P48" s="20">
        <v>146244</v>
      </c>
      <c r="Q48" s="20"/>
      <c r="R48" s="20">
        <v>563150</v>
      </c>
      <c r="S48" s="20"/>
      <c r="T48" s="20">
        <v>74888</v>
      </c>
      <c r="U48" s="17">
        <f t="shared" si="1"/>
        <v>784282</v>
      </c>
      <c r="V48" s="88"/>
      <c r="W48" s="18">
        <f t="shared" si="2"/>
        <v>4567391</v>
      </c>
    </row>
    <row r="49" spans="1:23">
      <c r="A49" s="82"/>
      <c r="B49" s="82"/>
      <c r="C49" s="23" t="s">
        <v>263</v>
      </c>
      <c r="D49" s="24">
        <v>0</v>
      </c>
      <c r="E49" s="25"/>
      <c r="F49" s="25"/>
      <c r="G49" s="25"/>
      <c r="H49" s="25"/>
      <c r="I49" s="26">
        <v>0</v>
      </c>
      <c r="J49" s="25"/>
      <c r="K49" s="25"/>
      <c r="L49" s="25"/>
      <c r="M49" s="25"/>
      <c r="N49" s="25">
        <v>0</v>
      </c>
      <c r="O49" s="17">
        <f t="shared" si="0"/>
        <v>0</v>
      </c>
      <c r="P49" s="24"/>
      <c r="Q49" s="24"/>
      <c r="R49" s="24"/>
      <c r="S49" s="24"/>
      <c r="T49" s="24"/>
      <c r="U49" s="17">
        <f t="shared" si="1"/>
        <v>0</v>
      </c>
      <c r="V49" s="88"/>
      <c r="W49" s="18">
        <f t="shared" si="2"/>
        <v>0</v>
      </c>
    </row>
    <row r="50" spans="1:23" ht="16.5" customHeight="1">
      <c r="A50" s="82" t="s">
        <v>279</v>
      </c>
      <c r="B50" s="82" t="s">
        <v>284</v>
      </c>
      <c r="C50" s="13" t="s">
        <v>266</v>
      </c>
      <c r="D50" s="14">
        <v>3978042</v>
      </c>
      <c r="E50" s="15">
        <v>0</v>
      </c>
      <c r="F50" s="15"/>
      <c r="G50" s="15"/>
      <c r="H50" s="15"/>
      <c r="I50" s="16">
        <v>0</v>
      </c>
      <c r="J50" s="15"/>
      <c r="K50" s="15"/>
      <c r="L50" s="15"/>
      <c r="M50" s="15"/>
      <c r="N50" s="15">
        <v>0</v>
      </c>
      <c r="O50" s="17">
        <f t="shared" si="0"/>
        <v>3978042</v>
      </c>
      <c r="P50" s="14"/>
      <c r="Q50" s="14"/>
      <c r="R50" s="14">
        <v>772300</v>
      </c>
      <c r="S50" s="14"/>
      <c r="T50" s="14">
        <v>2417700</v>
      </c>
      <c r="U50" s="17">
        <f t="shared" si="1"/>
        <v>3190000</v>
      </c>
      <c r="V50" s="87">
        <f>SUM(O50:O52)+SUM(U50:U52)</f>
        <v>17627374</v>
      </c>
      <c r="W50" s="18">
        <f t="shared" si="2"/>
        <v>7168042</v>
      </c>
    </row>
    <row r="51" spans="1:23">
      <c r="A51" s="82"/>
      <c r="B51" s="82"/>
      <c r="C51" s="19" t="s">
        <v>267</v>
      </c>
      <c r="D51" s="20">
        <v>1981774</v>
      </c>
      <c r="E51" s="21">
        <v>1165522</v>
      </c>
      <c r="F51" s="21">
        <v>193077</v>
      </c>
      <c r="G51" s="21">
        <v>446106</v>
      </c>
      <c r="H51" s="21"/>
      <c r="I51" s="22">
        <v>1332267</v>
      </c>
      <c r="J51" s="21">
        <v>1790031</v>
      </c>
      <c r="K51" s="21"/>
      <c r="L51" s="21">
        <v>470000</v>
      </c>
      <c r="M51" s="21">
        <v>47000</v>
      </c>
      <c r="N51" s="21">
        <v>165200</v>
      </c>
      <c r="O51" s="17">
        <f t="shared" si="0"/>
        <v>7590977</v>
      </c>
      <c r="P51" s="20">
        <v>942000</v>
      </c>
      <c r="Q51" s="20"/>
      <c r="R51" s="20">
        <v>1418345</v>
      </c>
      <c r="S51" s="20"/>
      <c r="T51" s="20">
        <v>495076</v>
      </c>
      <c r="U51" s="17">
        <f t="shared" si="1"/>
        <v>2855421</v>
      </c>
      <c r="V51" s="88"/>
      <c r="W51" s="18">
        <f t="shared" si="2"/>
        <v>10446398</v>
      </c>
    </row>
    <row r="52" spans="1:23">
      <c r="A52" s="82"/>
      <c r="B52" s="82"/>
      <c r="C52" s="23" t="s">
        <v>263</v>
      </c>
      <c r="D52" s="24">
        <v>12934</v>
      </c>
      <c r="E52" s="25"/>
      <c r="F52" s="25"/>
      <c r="G52" s="25"/>
      <c r="H52" s="25"/>
      <c r="I52" s="26">
        <v>0</v>
      </c>
      <c r="J52" s="25"/>
      <c r="K52" s="25"/>
      <c r="L52" s="25"/>
      <c r="M52" s="25"/>
      <c r="N52" s="25">
        <v>0</v>
      </c>
      <c r="O52" s="17">
        <f t="shared" si="0"/>
        <v>12934</v>
      </c>
      <c r="P52" s="24"/>
      <c r="Q52" s="24"/>
      <c r="R52" s="24"/>
      <c r="S52" s="24"/>
      <c r="T52" s="24"/>
      <c r="U52" s="17">
        <f t="shared" si="1"/>
        <v>0</v>
      </c>
      <c r="V52" s="88"/>
      <c r="W52" s="18">
        <f t="shared" si="2"/>
        <v>12934</v>
      </c>
    </row>
    <row r="53" spans="1:23" ht="16.5" customHeight="1">
      <c r="A53" s="82" t="s">
        <v>279</v>
      </c>
      <c r="B53" s="82" t="s">
        <v>285</v>
      </c>
      <c r="C53" s="13" t="s">
        <v>266</v>
      </c>
      <c r="D53" s="14">
        <v>4768610</v>
      </c>
      <c r="E53" s="15">
        <v>1500000</v>
      </c>
      <c r="F53" s="15"/>
      <c r="G53" s="15"/>
      <c r="H53" s="15"/>
      <c r="I53" s="16">
        <v>17640</v>
      </c>
      <c r="J53" s="15"/>
      <c r="K53" s="15"/>
      <c r="L53" s="15"/>
      <c r="M53" s="15"/>
      <c r="N53" s="15">
        <v>0</v>
      </c>
      <c r="O53" s="17">
        <f t="shared" si="0"/>
        <v>6286250</v>
      </c>
      <c r="P53" s="14"/>
      <c r="Q53" s="14"/>
      <c r="R53" s="14">
        <v>1908578</v>
      </c>
      <c r="S53" s="14"/>
      <c r="T53" s="14"/>
      <c r="U53" s="17">
        <f t="shared" si="1"/>
        <v>1908578</v>
      </c>
      <c r="V53" s="87">
        <f>SUM(O53:O55)+SUM(U53:U55)</f>
        <v>15692757</v>
      </c>
      <c r="W53" s="18">
        <f t="shared" si="2"/>
        <v>8194828</v>
      </c>
    </row>
    <row r="54" spans="1:23">
      <c r="A54" s="82"/>
      <c r="B54" s="82"/>
      <c r="C54" s="19" t="s">
        <v>267</v>
      </c>
      <c r="D54" s="20">
        <v>2018874</v>
      </c>
      <c r="E54" s="21"/>
      <c r="F54" s="21">
        <v>255000</v>
      </c>
      <c r="G54" s="21">
        <v>654954</v>
      </c>
      <c r="H54" s="21"/>
      <c r="I54" s="22">
        <v>690622</v>
      </c>
      <c r="J54" s="21">
        <v>1495219</v>
      </c>
      <c r="K54" s="21"/>
      <c r="L54" s="21">
        <v>380000</v>
      </c>
      <c r="M54" s="21">
        <v>540481</v>
      </c>
      <c r="N54" s="21">
        <v>454000</v>
      </c>
      <c r="O54" s="17">
        <f t="shared" si="0"/>
        <v>6489150</v>
      </c>
      <c r="P54" s="20">
        <v>18000</v>
      </c>
      <c r="Q54" s="20">
        <v>165000</v>
      </c>
      <c r="R54" s="20">
        <v>646125</v>
      </c>
      <c r="S54" s="20"/>
      <c r="T54" s="20">
        <v>179654</v>
      </c>
      <c r="U54" s="17">
        <f t="shared" si="1"/>
        <v>1008779</v>
      </c>
      <c r="V54" s="88"/>
      <c r="W54" s="18">
        <f t="shared" si="2"/>
        <v>7497929</v>
      </c>
    </row>
    <row r="55" spans="1:23">
      <c r="A55" s="82"/>
      <c r="B55" s="82"/>
      <c r="C55" s="23" t="s">
        <v>263</v>
      </c>
      <c r="D55" s="24"/>
      <c r="E55" s="25"/>
      <c r="F55" s="25"/>
      <c r="G55" s="25"/>
      <c r="H55" s="25"/>
      <c r="I55" s="26">
        <v>0</v>
      </c>
      <c r="J55" s="25"/>
      <c r="K55" s="25"/>
      <c r="L55" s="25"/>
      <c r="M55" s="25"/>
      <c r="N55" s="25">
        <v>0</v>
      </c>
      <c r="O55" s="17">
        <f t="shared" si="0"/>
        <v>0</v>
      </c>
      <c r="P55" s="24"/>
      <c r="Q55" s="24"/>
      <c r="R55" s="24"/>
      <c r="S55" s="24"/>
      <c r="T55" s="24"/>
      <c r="U55" s="17">
        <f t="shared" si="1"/>
        <v>0</v>
      </c>
      <c r="V55" s="88"/>
      <c r="W55" s="18">
        <f t="shared" si="2"/>
        <v>0</v>
      </c>
    </row>
    <row r="56" spans="1:23" ht="16.5" customHeight="1">
      <c r="A56" s="82" t="s">
        <v>279</v>
      </c>
      <c r="B56" s="82" t="s">
        <v>286</v>
      </c>
      <c r="C56" s="13" t="s">
        <v>266</v>
      </c>
      <c r="D56" s="14">
        <v>6679663</v>
      </c>
      <c r="E56" s="15">
        <v>1049000</v>
      </c>
      <c r="F56" s="15"/>
      <c r="G56" s="15"/>
      <c r="H56" s="15"/>
      <c r="I56" s="16">
        <v>0</v>
      </c>
      <c r="J56" s="15"/>
      <c r="K56" s="15"/>
      <c r="L56" s="15"/>
      <c r="M56" s="15"/>
      <c r="N56" s="15">
        <v>0</v>
      </c>
      <c r="O56" s="17">
        <f t="shared" si="0"/>
        <v>7728663</v>
      </c>
      <c r="P56" s="14"/>
      <c r="Q56" s="14"/>
      <c r="R56" s="14">
        <v>1636461</v>
      </c>
      <c r="S56" s="14"/>
      <c r="T56" s="14"/>
      <c r="U56" s="17">
        <f t="shared" si="1"/>
        <v>1636461</v>
      </c>
      <c r="V56" s="87">
        <f>SUM(O56:O58)+SUM(U56:U58)</f>
        <v>14723505</v>
      </c>
      <c r="W56" s="18">
        <f t="shared" si="2"/>
        <v>9365124</v>
      </c>
    </row>
    <row r="57" spans="1:23">
      <c r="A57" s="82"/>
      <c r="B57" s="82"/>
      <c r="C57" s="19" t="s">
        <v>267</v>
      </c>
      <c r="D57" s="20">
        <v>1274986</v>
      </c>
      <c r="E57" s="21">
        <v>283024</v>
      </c>
      <c r="F57" s="21">
        <v>547720</v>
      </c>
      <c r="G57" s="21">
        <v>442188</v>
      </c>
      <c r="H57" s="21"/>
      <c r="I57" s="22">
        <v>447363</v>
      </c>
      <c r="J57" s="21">
        <v>1064153</v>
      </c>
      <c r="K57" s="21">
        <v>150000</v>
      </c>
      <c r="L57" s="21">
        <v>90000</v>
      </c>
      <c r="M57" s="21">
        <v>660440</v>
      </c>
      <c r="N57" s="21">
        <v>40000</v>
      </c>
      <c r="O57" s="17">
        <f t="shared" si="0"/>
        <v>4999874</v>
      </c>
      <c r="P57" s="20">
        <v>68000</v>
      </c>
      <c r="Q57" s="20"/>
      <c r="R57" s="20">
        <v>265482</v>
      </c>
      <c r="S57" s="20"/>
      <c r="T57" s="20">
        <v>22571</v>
      </c>
      <c r="U57" s="17">
        <f t="shared" si="1"/>
        <v>356053</v>
      </c>
      <c r="V57" s="88"/>
      <c r="W57" s="18">
        <f t="shared" si="2"/>
        <v>5355927</v>
      </c>
    </row>
    <row r="58" spans="1:23" ht="18" customHeight="1">
      <c r="A58" s="82"/>
      <c r="B58" s="82"/>
      <c r="C58" s="23" t="s">
        <v>263</v>
      </c>
      <c r="D58" s="24">
        <v>2454</v>
      </c>
      <c r="E58" s="25"/>
      <c r="F58" s="25"/>
      <c r="G58" s="25"/>
      <c r="H58" s="25"/>
      <c r="I58" s="26">
        <v>0</v>
      </c>
      <c r="J58" s="25"/>
      <c r="K58" s="25"/>
      <c r="L58" s="25"/>
      <c r="M58" s="25"/>
      <c r="N58" s="25">
        <v>0</v>
      </c>
      <c r="O58" s="17">
        <f t="shared" si="0"/>
        <v>2454</v>
      </c>
      <c r="P58" s="24"/>
      <c r="Q58" s="24"/>
      <c r="R58" s="24"/>
      <c r="S58" s="24"/>
      <c r="T58" s="24"/>
      <c r="U58" s="17">
        <f t="shared" si="1"/>
        <v>0</v>
      </c>
      <c r="V58" s="88"/>
      <c r="W58" s="18">
        <f t="shared" si="2"/>
        <v>2454</v>
      </c>
    </row>
    <row r="59" spans="1:23" ht="16.5" customHeight="1">
      <c r="A59" s="82" t="s">
        <v>279</v>
      </c>
      <c r="B59" s="82" t="s">
        <v>287</v>
      </c>
      <c r="C59" s="13" t="s">
        <v>266</v>
      </c>
      <c r="D59" s="14">
        <v>723730</v>
      </c>
      <c r="E59" s="15">
        <v>0</v>
      </c>
      <c r="F59" s="15"/>
      <c r="G59" s="15"/>
      <c r="H59" s="15"/>
      <c r="I59" s="16">
        <v>99000</v>
      </c>
      <c r="J59" s="15"/>
      <c r="K59" s="15"/>
      <c r="L59" s="15"/>
      <c r="M59" s="15"/>
      <c r="N59" s="15">
        <v>0</v>
      </c>
      <c r="O59" s="17">
        <f t="shared" si="0"/>
        <v>822730</v>
      </c>
      <c r="P59" s="14"/>
      <c r="Q59" s="14"/>
      <c r="R59" s="14">
        <v>0</v>
      </c>
      <c r="S59" s="14"/>
      <c r="T59" s="14"/>
      <c r="U59" s="17">
        <f t="shared" si="1"/>
        <v>0</v>
      </c>
      <c r="V59" s="87">
        <f>SUM(O59:O61)+SUM(U59:U61)</f>
        <v>3732287</v>
      </c>
      <c r="W59" s="18">
        <f t="shared" si="2"/>
        <v>822730</v>
      </c>
    </row>
    <row r="60" spans="1:23">
      <c r="A60" s="82"/>
      <c r="B60" s="82"/>
      <c r="C60" s="19" t="s">
        <v>267</v>
      </c>
      <c r="D60" s="20">
        <v>885792</v>
      </c>
      <c r="E60" s="21">
        <v>109503</v>
      </c>
      <c r="F60" s="21">
        <v>166000</v>
      </c>
      <c r="G60" s="21">
        <v>359841</v>
      </c>
      <c r="H60" s="21"/>
      <c r="I60" s="22">
        <v>305768</v>
      </c>
      <c r="J60" s="21">
        <v>645101</v>
      </c>
      <c r="K60" s="21"/>
      <c r="L60" s="21"/>
      <c r="M60" s="21">
        <v>315582</v>
      </c>
      <c r="N60" s="21">
        <v>90000</v>
      </c>
      <c r="O60" s="17">
        <f t="shared" si="0"/>
        <v>2877587</v>
      </c>
      <c r="P60" s="20"/>
      <c r="Q60" s="20">
        <v>5000</v>
      </c>
      <c r="R60" s="20">
        <v>16853</v>
      </c>
      <c r="S60" s="20"/>
      <c r="T60" s="20">
        <v>10117</v>
      </c>
      <c r="U60" s="17">
        <f t="shared" si="1"/>
        <v>31970</v>
      </c>
      <c r="V60" s="88"/>
      <c r="W60" s="18">
        <f t="shared" si="2"/>
        <v>2909557</v>
      </c>
    </row>
    <row r="61" spans="1:23">
      <c r="A61" s="82"/>
      <c r="B61" s="82"/>
      <c r="C61" s="23" t="s">
        <v>263</v>
      </c>
      <c r="D61" s="24"/>
      <c r="E61" s="25"/>
      <c r="F61" s="25"/>
      <c r="G61" s="25"/>
      <c r="H61" s="25"/>
      <c r="I61" s="26">
        <v>0</v>
      </c>
      <c r="J61" s="25"/>
      <c r="K61" s="25"/>
      <c r="L61" s="25"/>
      <c r="M61" s="25"/>
      <c r="N61" s="25">
        <v>0</v>
      </c>
      <c r="O61" s="17">
        <f t="shared" si="0"/>
        <v>0</v>
      </c>
      <c r="P61" s="24"/>
      <c r="Q61" s="24"/>
      <c r="R61" s="24"/>
      <c r="S61" s="24"/>
      <c r="T61" s="24"/>
      <c r="U61" s="17">
        <f t="shared" si="1"/>
        <v>0</v>
      </c>
      <c r="V61" s="88"/>
      <c r="W61" s="18">
        <f t="shared" si="2"/>
        <v>0</v>
      </c>
    </row>
    <row r="62" spans="1:23" ht="16.5" customHeight="1">
      <c r="A62" s="82" t="s">
        <v>288</v>
      </c>
      <c r="B62" s="82" t="s">
        <v>289</v>
      </c>
      <c r="C62" s="13" t="s">
        <v>266</v>
      </c>
      <c r="D62" s="14">
        <v>951211</v>
      </c>
      <c r="E62" s="15"/>
      <c r="F62" s="15"/>
      <c r="G62" s="15"/>
      <c r="H62" s="15"/>
      <c r="I62" s="16">
        <v>0</v>
      </c>
      <c r="J62" s="15"/>
      <c r="K62" s="15"/>
      <c r="L62" s="15"/>
      <c r="M62" s="15"/>
      <c r="N62" s="15">
        <v>0</v>
      </c>
      <c r="O62" s="17">
        <f t="shared" si="0"/>
        <v>951211</v>
      </c>
      <c r="P62" s="14"/>
      <c r="Q62" s="14"/>
      <c r="R62" s="14"/>
      <c r="S62" s="14"/>
      <c r="T62" s="14"/>
      <c r="U62" s="17">
        <f t="shared" si="1"/>
        <v>0</v>
      </c>
      <c r="V62" s="87">
        <f>SUM(O62:O64)+SUM(U62:U64)</f>
        <v>4982885</v>
      </c>
      <c r="W62" s="18">
        <f t="shared" si="2"/>
        <v>951211</v>
      </c>
    </row>
    <row r="63" spans="1:23">
      <c r="A63" s="82"/>
      <c r="B63" s="82"/>
      <c r="C63" s="19" t="s">
        <v>267</v>
      </c>
      <c r="D63" s="20">
        <v>680109</v>
      </c>
      <c r="E63" s="21"/>
      <c r="F63" s="21"/>
      <c r="G63" s="21">
        <v>63153</v>
      </c>
      <c r="H63" s="21"/>
      <c r="I63" s="22">
        <v>0</v>
      </c>
      <c r="J63" s="21">
        <v>881407</v>
      </c>
      <c r="K63" s="21"/>
      <c r="L63" s="21"/>
      <c r="M63" s="21">
        <v>51005</v>
      </c>
      <c r="N63" s="21">
        <v>0</v>
      </c>
      <c r="O63" s="17">
        <f t="shared" si="0"/>
        <v>1675674</v>
      </c>
      <c r="P63" s="20"/>
      <c r="Q63" s="20">
        <v>2288000</v>
      </c>
      <c r="R63" s="20"/>
      <c r="S63" s="20"/>
      <c r="T63" s="20">
        <v>68000</v>
      </c>
      <c r="U63" s="17">
        <f t="shared" si="1"/>
        <v>2356000</v>
      </c>
      <c r="V63" s="88"/>
      <c r="W63" s="18">
        <f t="shared" si="2"/>
        <v>4031674</v>
      </c>
    </row>
    <row r="64" spans="1:23">
      <c r="A64" s="82"/>
      <c r="B64" s="82"/>
      <c r="C64" s="23" t="s">
        <v>263</v>
      </c>
      <c r="D64" s="24">
        <v>0</v>
      </c>
      <c r="E64" s="25"/>
      <c r="F64" s="25"/>
      <c r="G64" s="25"/>
      <c r="H64" s="25"/>
      <c r="I64" s="26">
        <v>0</v>
      </c>
      <c r="J64" s="25"/>
      <c r="K64" s="25"/>
      <c r="L64" s="25"/>
      <c r="M64" s="25"/>
      <c r="N64" s="25">
        <v>0</v>
      </c>
      <c r="O64" s="17">
        <f t="shared" si="0"/>
        <v>0</v>
      </c>
      <c r="P64" s="24"/>
      <c r="Q64" s="24"/>
      <c r="R64" s="24"/>
      <c r="S64" s="24"/>
      <c r="T64" s="24"/>
      <c r="U64" s="17">
        <f t="shared" si="1"/>
        <v>0</v>
      </c>
      <c r="V64" s="88"/>
      <c r="W64" s="18">
        <f t="shared" si="2"/>
        <v>0</v>
      </c>
    </row>
    <row r="65" spans="1:23" ht="16.5" customHeight="1">
      <c r="A65" s="82" t="s">
        <v>288</v>
      </c>
      <c r="B65" s="82" t="s">
        <v>290</v>
      </c>
      <c r="C65" s="13" t="s">
        <v>266</v>
      </c>
      <c r="D65" s="14">
        <v>1689055</v>
      </c>
      <c r="E65" s="15"/>
      <c r="F65" s="15"/>
      <c r="G65" s="15"/>
      <c r="H65" s="15"/>
      <c r="I65" s="16">
        <v>0</v>
      </c>
      <c r="J65" s="15"/>
      <c r="K65" s="15"/>
      <c r="L65" s="15"/>
      <c r="M65" s="15">
        <v>0</v>
      </c>
      <c r="N65" s="15">
        <v>0</v>
      </c>
      <c r="O65" s="17">
        <f t="shared" si="0"/>
        <v>1689055</v>
      </c>
      <c r="P65" s="14"/>
      <c r="Q65" s="14"/>
      <c r="R65" s="14"/>
      <c r="S65" s="14"/>
      <c r="T65" s="14">
        <v>120472</v>
      </c>
      <c r="U65" s="17">
        <f t="shared" si="1"/>
        <v>120472</v>
      </c>
      <c r="V65" s="87">
        <f>SUM(O65:O67)+SUM(U65:U67)</f>
        <v>6080609</v>
      </c>
      <c r="W65" s="18">
        <f t="shared" si="2"/>
        <v>1809527</v>
      </c>
    </row>
    <row r="66" spans="1:23">
      <c r="A66" s="82"/>
      <c r="B66" s="82"/>
      <c r="C66" s="19" t="s">
        <v>267</v>
      </c>
      <c r="D66" s="20">
        <v>1241144</v>
      </c>
      <c r="E66" s="21">
        <v>55612</v>
      </c>
      <c r="F66" s="21">
        <v>2000</v>
      </c>
      <c r="G66" s="21">
        <v>188598</v>
      </c>
      <c r="H66" s="21"/>
      <c r="I66" s="22">
        <v>0</v>
      </c>
      <c r="J66" s="21">
        <v>636690</v>
      </c>
      <c r="K66" s="21"/>
      <c r="L66" s="21">
        <v>357500</v>
      </c>
      <c r="M66" s="21">
        <v>604571</v>
      </c>
      <c r="N66" s="21">
        <v>23000</v>
      </c>
      <c r="O66" s="17">
        <f t="shared" si="0"/>
        <v>3109115</v>
      </c>
      <c r="P66" s="20">
        <v>3000</v>
      </c>
      <c r="Q66" s="20">
        <v>136000</v>
      </c>
      <c r="R66" s="20">
        <v>387000</v>
      </c>
      <c r="S66" s="20"/>
      <c r="T66" s="20">
        <v>635967</v>
      </c>
      <c r="U66" s="17">
        <f t="shared" si="1"/>
        <v>1161967</v>
      </c>
      <c r="V66" s="88"/>
      <c r="W66" s="18">
        <f t="shared" si="2"/>
        <v>4271082</v>
      </c>
    </row>
    <row r="67" spans="1:23">
      <c r="A67" s="82"/>
      <c r="B67" s="82"/>
      <c r="C67" s="23" t="s">
        <v>263</v>
      </c>
      <c r="D67" s="24">
        <v>0</v>
      </c>
      <c r="E67" s="25"/>
      <c r="F67" s="25"/>
      <c r="G67" s="25"/>
      <c r="H67" s="25"/>
      <c r="I67" s="26">
        <v>0</v>
      </c>
      <c r="J67" s="25"/>
      <c r="K67" s="25"/>
      <c r="L67" s="25"/>
      <c r="M67" s="25">
        <v>0</v>
      </c>
      <c r="N67" s="25">
        <v>0</v>
      </c>
      <c r="O67" s="17">
        <f t="shared" ref="O67:O115" si="3">SUM(D67:N67)</f>
        <v>0</v>
      </c>
      <c r="P67" s="24"/>
      <c r="Q67" s="24"/>
      <c r="R67" s="24"/>
      <c r="S67" s="24"/>
      <c r="T67" s="24"/>
      <c r="U67" s="17">
        <f t="shared" ref="U67:U115" si="4">SUM(P67:T67)</f>
        <v>0</v>
      </c>
      <c r="V67" s="88"/>
      <c r="W67" s="18">
        <f t="shared" ref="W67:W115" si="5">O67+U67</f>
        <v>0</v>
      </c>
    </row>
    <row r="68" spans="1:23" ht="16.5" customHeight="1">
      <c r="A68" s="82" t="s">
        <v>288</v>
      </c>
      <c r="B68" s="86" t="s">
        <v>291</v>
      </c>
      <c r="C68" s="13" t="s">
        <v>266</v>
      </c>
      <c r="D68" s="14">
        <v>4384676</v>
      </c>
      <c r="E68" s="15">
        <v>206741</v>
      </c>
      <c r="F68" s="15"/>
      <c r="G68" s="15"/>
      <c r="H68" s="15"/>
      <c r="I68" s="16">
        <v>0</v>
      </c>
      <c r="J68" s="15"/>
      <c r="K68" s="15"/>
      <c r="L68" s="15"/>
      <c r="M68" s="15">
        <v>0</v>
      </c>
      <c r="N68" s="15">
        <v>0</v>
      </c>
      <c r="O68" s="17">
        <f t="shared" si="3"/>
        <v>4591417</v>
      </c>
      <c r="P68" s="14"/>
      <c r="Q68" s="14"/>
      <c r="R68" s="14">
        <v>206741</v>
      </c>
      <c r="S68" s="14"/>
      <c r="T68" s="14"/>
      <c r="U68" s="17">
        <f t="shared" si="4"/>
        <v>206741</v>
      </c>
      <c r="V68" s="87">
        <f>SUM(O68:O70)+SUM(U68:U70)</f>
        <v>9971402</v>
      </c>
      <c r="W68" s="18">
        <f t="shared" si="5"/>
        <v>4798158</v>
      </c>
    </row>
    <row r="69" spans="1:23">
      <c r="A69" s="82"/>
      <c r="B69" s="86"/>
      <c r="C69" s="19" t="s">
        <v>267</v>
      </c>
      <c r="D69" s="20">
        <v>1601006</v>
      </c>
      <c r="E69" s="21">
        <v>132519</v>
      </c>
      <c r="F69" s="21">
        <v>30000</v>
      </c>
      <c r="G69" s="21">
        <v>497051</v>
      </c>
      <c r="H69" s="21"/>
      <c r="I69" s="22">
        <v>0</v>
      </c>
      <c r="J69" s="21">
        <v>1168777</v>
      </c>
      <c r="K69" s="21"/>
      <c r="L69" s="21">
        <v>122500</v>
      </c>
      <c r="M69" s="21">
        <v>445392</v>
      </c>
      <c r="N69" s="21">
        <v>0</v>
      </c>
      <c r="O69" s="17">
        <f t="shared" si="3"/>
        <v>3997245</v>
      </c>
      <c r="P69" s="20">
        <v>15000</v>
      </c>
      <c r="Q69" s="20">
        <v>140000</v>
      </c>
      <c r="R69" s="20">
        <v>20013</v>
      </c>
      <c r="S69" s="20"/>
      <c r="T69" s="20">
        <v>1000840</v>
      </c>
      <c r="U69" s="17">
        <f t="shared" si="4"/>
        <v>1175853</v>
      </c>
      <c r="V69" s="88"/>
      <c r="W69" s="18">
        <f t="shared" si="5"/>
        <v>5173098</v>
      </c>
    </row>
    <row r="70" spans="1:23">
      <c r="A70" s="82"/>
      <c r="B70" s="86"/>
      <c r="C70" s="23" t="s">
        <v>263</v>
      </c>
      <c r="D70" s="24">
        <v>146</v>
      </c>
      <c r="E70" s="25"/>
      <c r="F70" s="25"/>
      <c r="G70" s="25"/>
      <c r="H70" s="25"/>
      <c r="I70" s="26">
        <v>0</v>
      </c>
      <c r="J70" s="25"/>
      <c r="K70" s="25"/>
      <c r="L70" s="25"/>
      <c r="M70" s="25">
        <v>0</v>
      </c>
      <c r="N70" s="25">
        <v>0</v>
      </c>
      <c r="O70" s="17">
        <f t="shared" si="3"/>
        <v>146</v>
      </c>
      <c r="P70" s="24"/>
      <c r="Q70" s="24"/>
      <c r="R70" s="24"/>
      <c r="S70" s="24"/>
      <c r="T70" s="24"/>
      <c r="U70" s="17">
        <f t="shared" si="4"/>
        <v>0</v>
      </c>
      <c r="V70" s="88"/>
      <c r="W70" s="18">
        <f t="shared" si="5"/>
        <v>146</v>
      </c>
    </row>
    <row r="71" spans="1:23" ht="16.5" customHeight="1">
      <c r="A71" s="82" t="s">
        <v>288</v>
      </c>
      <c r="B71" s="82" t="s">
        <v>292</v>
      </c>
      <c r="C71" s="13" t="s">
        <v>266</v>
      </c>
      <c r="D71" s="14">
        <v>1643305</v>
      </c>
      <c r="E71" s="15">
        <v>100000</v>
      </c>
      <c r="F71" s="15"/>
      <c r="G71" s="15"/>
      <c r="H71" s="15"/>
      <c r="I71" s="16">
        <v>0</v>
      </c>
      <c r="J71" s="15"/>
      <c r="K71" s="15"/>
      <c r="L71" s="15"/>
      <c r="M71" s="15">
        <v>0</v>
      </c>
      <c r="N71" s="15">
        <v>0</v>
      </c>
      <c r="O71" s="17">
        <f t="shared" si="3"/>
        <v>1743305</v>
      </c>
      <c r="P71" s="14"/>
      <c r="Q71" s="14"/>
      <c r="R71" s="14">
        <v>153000</v>
      </c>
      <c r="S71" s="14"/>
      <c r="T71" s="14"/>
      <c r="U71" s="17">
        <f t="shared" si="4"/>
        <v>153000</v>
      </c>
      <c r="V71" s="87">
        <f>SUM(O71:O73)+SUM(U71:U73)</f>
        <v>3304434</v>
      </c>
      <c r="W71" s="18">
        <f t="shared" si="5"/>
        <v>1896305</v>
      </c>
    </row>
    <row r="72" spans="1:23">
      <c r="A72" s="82"/>
      <c r="B72" s="82"/>
      <c r="C72" s="19" t="s">
        <v>267</v>
      </c>
      <c r="D72" s="20">
        <v>569793</v>
      </c>
      <c r="E72" s="21">
        <v>81000</v>
      </c>
      <c r="F72" s="21">
        <v>2000</v>
      </c>
      <c r="G72" s="21">
        <v>68921</v>
      </c>
      <c r="H72" s="21"/>
      <c r="I72" s="22">
        <v>98000</v>
      </c>
      <c r="J72" s="21">
        <v>211500</v>
      </c>
      <c r="K72" s="21"/>
      <c r="L72" s="21"/>
      <c r="M72" s="21">
        <v>180138</v>
      </c>
      <c r="N72" s="21">
        <v>0</v>
      </c>
      <c r="O72" s="17">
        <f t="shared" si="3"/>
        <v>1211352</v>
      </c>
      <c r="P72" s="20"/>
      <c r="Q72" s="20">
        <v>6000</v>
      </c>
      <c r="R72" s="20">
        <v>190012</v>
      </c>
      <c r="S72" s="20"/>
      <c r="T72" s="20"/>
      <c r="U72" s="17">
        <f t="shared" si="4"/>
        <v>196012</v>
      </c>
      <c r="V72" s="88"/>
      <c r="W72" s="18">
        <f t="shared" si="5"/>
        <v>1407364</v>
      </c>
    </row>
    <row r="73" spans="1:23">
      <c r="A73" s="82"/>
      <c r="B73" s="82"/>
      <c r="C73" s="23" t="s">
        <v>263</v>
      </c>
      <c r="D73" s="24">
        <v>765</v>
      </c>
      <c r="E73" s="25"/>
      <c r="F73" s="25"/>
      <c r="G73" s="25"/>
      <c r="H73" s="25"/>
      <c r="I73" s="26">
        <v>0</v>
      </c>
      <c r="J73" s="25"/>
      <c r="K73" s="25"/>
      <c r="L73" s="25"/>
      <c r="M73" s="25">
        <v>0</v>
      </c>
      <c r="N73" s="25">
        <v>0</v>
      </c>
      <c r="O73" s="17">
        <f t="shared" si="3"/>
        <v>765</v>
      </c>
      <c r="P73" s="24"/>
      <c r="Q73" s="24"/>
      <c r="R73" s="24"/>
      <c r="S73" s="24"/>
      <c r="T73" s="24"/>
      <c r="U73" s="17">
        <f t="shared" si="4"/>
        <v>0</v>
      </c>
      <c r="V73" s="88"/>
      <c r="W73" s="18">
        <f t="shared" si="5"/>
        <v>765</v>
      </c>
    </row>
    <row r="74" spans="1:23">
      <c r="A74" s="82" t="s">
        <v>288</v>
      </c>
      <c r="B74" s="82" t="s">
        <v>293</v>
      </c>
      <c r="C74" s="13" t="s">
        <v>266</v>
      </c>
      <c r="D74" s="14"/>
      <c r="E74" s="15">
        <v>0</v>
      </c>
      <c r="F74" s="15"/>
      <c r="G74" s="15"/>
      <c r="H74" s="15"/>
      <c r="I74" s="16">
        <v>0</v>
      </c>
      <c r="J74" s="15"/>
      <c r="K74" s="15"/>
      <c r="L74" s="15"/>
      <c r="M74" s="15">
        <v>0</v>
      </c>
      <c r="N74" s="15">
        <v>0</v>
      </c>
      <c r="O74" s="17">
        <f t="shared" si="3"/>
        <v>0</v>
      </c>
      <c r="P74" s="14"/>
      <c r="Q74" s="14"/>
      <c r="R74" s="14">
        <v>1190625</v>
      </c>
      <c r="S74" s="14"/>
      <c r="T74" s="14">
        <v>97000</v>
      </c>
      <c r="U74" s="17">
        <f t="shared" si="4"/>
        <v>1287625</v>
      </c>
      <c r="V74" s="87">
        <f>SUM(O74:O76)+SUM(U74:U76)</f>
        <v>1660325</v>
      </c>
      <c r="W74" s="18">
        <f t="shared" si="5"/>
        <v>1287625</v>
      </c>
    </row>
    <row r="75" spans="1:23">
      <c r="A75" s="82"/>
      <c r="B75" s="82"/>
      <c r="C75" s="19" t="s">
        <v>267</v>
      </c>
      <c r="D75" s="20"/>
      <c r="E75" s="21">
        <v>0</v>
      </c>
      <c r="F75" s="21"/>
      <c r="G75" s="21">
        <v>0</v>
      </c>
      <c r="H75" s="21"/>
      <c r="I75" s="22">
        <v>0</v>
      </c>
      <c r="J75" s="21"/>
      <c r="K75" s="21"/>
      <c r="L75" s="21"/>
      <c r="M75" s="21">
        <v>0</v>
      </c>
      <c r="N75" s="21">
        <v>0</v>
      </c>
      <c r="O75" s="17">
        <f t="shared" si="3"/>
        <v>0</v>
      </c>
      <c r="P75" s="20"/>
      <c r="Q75" s="20"/>
      <c r="R75" s="20">
        <v>370000</v>
      </c>
      <c r="S75" s="20"/>
      <c r="T75" s="20">
        <v>2700</v>
      </c>
      <c r="U75" s="17">
        <f t="shared" si="4"/>
        <v>372700</v>
      </c>
      <c r="V75" s="88"/>
      <c r="W75" s="18">
        <f t="shared" si="5"/>
        <v>372700</v>
      </c>
    </row>
    <row r="76" spans="1:23">
      <c r="A76" s="82"/>
      <c r="B76" s="82"/>
      <c r="C76" s="23" t="s">
        <v>263</v>
      </c>
      <c r="D76" s="24"/>
      <c r="E76" s="25"/>
      <c r="F76" s="25"/>
      <c r="G76" s="25"/>
      <c r="H76" s="25"/>
      <c r="I76" s="26">
        <v>0</v>
      </c>
      <c r="J76" s="25"/>
      <c r="K76" s="25"/>
      <c r="L76" s="25"/>
      <c r="M76" s="25">
        <v>0</v>
      </c>
      <c r="N76" s="25">
        <v>0</v>
      </c>
      <c r="O76" s="17">
        <f t="shared" si="3"/>
        <v>0</v>
      </c>
      <c r="P76" s="24"/>
      <c r="Q76" s="24"/>
      <c r="R76" s="24"/>
      <c r="S76" s="24"/>
      <c r="T76" s="24"/>
      <c r="U76" s="17">
        <f t="shared" si="4"/>
        <v>0</v>
      </c>
      <c r="V76" s="88"/>
      <c r="W76" s="18">
        <f t="shared" si="5"/>
        <v>0</v>
      </c>
    </row>
    <row r="77" spans="1:23" ht="16.5" customHeight="1">
      <c r="A77" s="82" t="s">
        <v>288</v>
      </c>
      <c r="B77" s="82" t="s">
        <v>294</v>
      </c>
      <c r="C77" s="13" t="s">
        <v>266</v>
      </c>
      <c r="D77" s="14">
        <v>427346</v>
      </c>
      <c r="E77" s="15">
        <v>0</v>
      </c>
      <c r="F77" s="15"/>
      <c r="G77" s="15"/>
      <c r="H77" s="15"/>
      <c r="I77" s="16">
        <v>0</v>
      </c>
      <c r="J77" s="15"/>
      <c r="K77" s="15"/>
      <c r="L77" s="15"/>
      <c r="M77" s="15">
        <v>0</v>
      </c>
      <c r="N77" s="15">
        <v>0</v>
      </c>
      <c r="O77" s="17">
        <f t="shared" si="3"/>
        <v>427346</v>
      </c>
      <c r="P77" s="14"/>
      <c r="Q77" s="14"/>
      <c r="R77" s="14"/>
      <c r="S77" s="14"/>
      <c r="T77" s="14"/>
      <c r="U77" s="17">
        <f t="shared" si="4"/>
        <v>0</v>
      </c>
      <c r="V77" s="87">
        <f>SUM(O77:O79)+SUM(U77:U79)</f>
        <v>1390550</v>
      </c>
      <c r="W77" s="18">
        <f t="shared" si="5"/>
        <v>427346</v>
      </c>
    </row>
    <row r="78" spans="1:23">
      <c r="A78" s="82"/>
      <c r="B78" s="82"/>
      <c r="C78" s="19" t="s">
        <v>267</v>
      </c>
      <c r="D78" s="20">
        <v>388577</v>
      </c>
      <c r="E78" s="21">
        <v>143314</v>
      </c>
      <c r="F78" s="21"/>
      <c r="G78" s="21">
        <v>64073</v>
      </c>
      <c r="H78" s="21"/>
      <c r="I78" s="22">
        <v>0</v>
      </c>
      <c r="J78" s="21">
        <v>196800</v>
      </c>
      <c r="K78" s="21"/>
      <c r="L78" s="21">
        <v>60000</v>
      </c>
      <c r="M78" s="21">
        <v>25296</v>
      </c>
      <c r="N78" s="21">
        <v>0</v>
      </c>
      <c r="O78" s="17">
        <f>SUM(D78:N78)</f>
        <v>878060</v>
      </c>
      <c r="P78" s="20"/>
      <c r="Q78" s="20"/>
      <c r="R78" s="20"/>
      <c r="S78" s="20"/>
      <c r="T78" s="20">
        <v>85144</v>
      </c>
      <c r="U78" s="17">
        <f t="shared" si="4"/>
        <v>85144</v>
      </c>
      <c r="V78" s="88"/>
      <c r="W78" s="18">
        <f t="shared" si="5"/>
        <v>963204</v>
      </c>
    </row>
    <row r="79" spans="1:23">
      <c r="A79" s="82"/>
      <c r="B79" s="82"/>
      <c r="C79" s="23" t="s">
        <v>263</v>
      </c>
      <c r="D79" s="24"/>
      <c r="E79" s="25"/>
      <c r="F79" s="25"/>
      <c r="G79" s="25"/>
      <c r="H79" s="25"/>
      <c r="I79" s="26">
        <v>0</v>
      </c>
      <c r="J79" s="25"/>
      <c r="K79" s="25"/>
      <c r="L79" s="25"/>
      <c r="M79" s="25">
        <v>0</v>
      </c>
      <c r="N79" s="25">
        <v>0</v>
      </c>
      <c r="O79" s="17">
        <f t="shared" si="3"/>
        <v>0</v>
      </c>
      <c r="P79" s="24"/>
      <c r="Q79" s="24"/>
      <c r="R79" s="24"/>
      <c r="S79" s="24"/>
      <c r="T79" s="24"/>
      <c r="U79" s="17">
        <f t="shared" si="4"/>
        <v>0</v>
      </c>
      <c r="V79" s="88"/>
      <c r="W79" s="18">
        <f t="shared" si="5"/>
        <v>0</v>
      </c>
    </row>
    <row r="80" spans="1:23" ht="16.5" customHeight="1">
      <c r="A80" s="82" t="s">
        <v>295</v>
      </c>
      <c r="B80" s="82" t="s">
        <v>296</v>
      </c>
      <c r="C80" s="13" t="s">
        <v>266</v>
      </c>
      <c r="D80" s="14">
        <v>1031724</v>
      </c>
      <c r="E80" s="15"/>
      <c r="F80" s="15"/>
      <c r="G80" s="15"/>
      <c r="H80" s="15"/>
      <c r="I80" s="16">
        <v>0</v>
      </c>
      <c r="J80" s="15"/>
      <c r="K80" s="15"/>
      <c r="L80" s="15"/>
      <c r="M80" s="15">
        <v>0</v>
      </c>
      <c r="N80" s="15">
        <v>0</v>
      </c>
      <c r="O80" s="17">
        <f t="shared" si="3"/>
        <v>1031724</v>
      </c>
      <c r="P80" s="14"/>
      <c r="Q80" s="14"/>
      <c r="R80" s="14">
        <v>0</v>
      </c>
      <c r="S80" s="14"/>
      <c r="T80" s="14">
        <v>954516</v>
      </c>
      <c r="U80" s="17">
        <f t="shared" si="4"/>
        <v>954516</v>
      </c>
      <c r="V80" s="87">
        <f>SUM(O80:O82)+SUM(U80:U82)</f>
        <v>11333557</v>
      </c>
      <c r="W80" s="18">
        <f t="shared" si="5"/>
        <v>1986240</v>
      </c>
    </row>
    <row r="81" spans="1:23">
      <c r="A81" s="82"/>
      <c r="B81" s="82"/>
      <c r="C81" s="19" t="s">
        <v>267</v>
      </c>
      <c r="D81" s="20">
        <v>921790</v>
      </c>
      <c r="E81" s="21"/>
      <c r="F81" s="21"/>
      <c r="G81" s="21">
        <v>275485</v>
      </c>
      <c r="H81" s="21"/>
      <c r="I81" s="22">
        <v>270978</v>
      </c>
      <c r="J81" s="21">
        <v>600323</v>
      </c>
      <c r="K81" s="21"/>
      <c r="L81" s="21"/>
      <c r="M81" s="21">
        <v>377449</v>
      </c>
      <c r="N81" s="21">
        <v>0</v>
      </c>
      <c r="O81" s="17">
        <f t="shared" si="3"/>
        <v>2446025</v>
      </c>
      <c r="P81" s="20"/>
      <c r="Q81" s="20">
        <v>6377000</v>
      </c>
      <c r="R81" s="20">
        <v>524292</v>
      </c>
      <c r="S81" s="20"/>
      <c r="T81" s="20"/>
      <c r="U81" s="17">
        <f t="shared" si="4"/>
        <v>6901292</v>
      </c>
      <c r="V81" s="88"/>
      <c r="W81" s="18">
        <f t="shared" si="5"/>
        <v>9347317</v>
      </c>
    </row>
    <row r="82" spans="1:23">
      <c r="A82" s="82"/>
      <c r="B82" s="82"/>
      <c r="C82" s="23" t="s">
        <v>263</v>
      </c>
      <c r="D82" s="24">
        <v>0</v>
      </c>
      <c r="E82" s="25"/>
      <c r="F82" s="25"/>
      <c r="G82" s="25"/>
      <c r="H82" s="25"/>
      <c r="I82" s="26">
        <v>0</v>
      </c>
      <c r="J82" s="25"/>
      <c r="K82" s="25"/>
      <c r="L82" s="25"/>
      <c r="M82" s="25">
        <v>0</v>
      </c>
      <c r="N82" s="25">
        <v>0</v>
      </c>
      <c r="O82" s="17">
        <f t="shared" si="3"/>
        <v>0</v>
      </c>
      <c r="P82" s="24"/>
      <c r="Q82" s="24"/>
      <c r="R82" s="24"/>
      <c r="S82" s="24"/>
      <c r="T82" s="24"/>
      <c r="U82" s="17">
        <f t="shared" si="4"/>
        <v>0</v>
      </c>
      <c r="V82" s="88"/>
      <c r="W82" s="18">
        <f t="shared" si="5"/>
        <v>0</v>
      </c>
    </row>
    <row r="83" spans="1:23" ht="16.5" customHeight="1">
      <c r="A83" s="82" t="s">
        <v>295</v>
      </c>
      <c r="B83" s="82" t="s">
        <v>297</v>
      </c>
      <c r="C83" s="13" t="s">
        <v>266</v>
      </c>
      <c r="D83" s="14">
        <v>2170535</v>
      </c>
      <c r="E83" s="15">
        <v>1199836</v>
      </c>
      <c r="F83" s="15"/>
      <c r="G83" s="15"/>
      <c r="H83" s="15">
        <v>200000</v>
      </c>
      <c r="I83" s="16">
        <v>180172</v>
      </c>
      <c r="J83" s="15"/>
      <c r="K83" s="15"/>
      <c r="L83" s="15"/>
      <c r="M83" s="15">
        <v>0</v>
      </c>
      <c r="N83" s="15">
        <v>0</v>
      </c>
      <c r="O83" s="17">
        <f t="shared" si="3"/>
        <v>3750543</v>
      </c>
      <c r="P83" s="14"/>
      <c r="Q83" s="14"/>
      <c r="R83" s="14">
        <v>2888520</v>
      </c>
      <c r="S83" s="14"/>
      <c r="T83" s="14"/>
      <c r="U83" s="17">
        <f t="shared" si="4"/>
        <v>2888520</v>
      </c>
      <c r="V83" s="87">
        <f>SUM(O83:O85)+SUM(U83:U85)</f>
        <v>9032705</v>
      </c>
      <c r="W83" s="18">
        <f t="shared" si="5"/>
        <v>6639063</v>
      </c>
    </row>
    <row r="84" spans="1:23">
      <c r="A84" s="82"/>
      <c r="B84" s="82"/>
      <c r="C84" s="19" t="s">
        <v>267</v>
      </c>
      <c r="D84" s="20">
        <v>443774</v>
      </c>
      <c r="E84" s="21">
        <v>0</v>
      </c>
      <c r="F84" s="21">
        <v>6000</v>
      </c>
      <c r="G84" s="21">
        <v>156861</v>
      </c>
      <c r="H84" s="21"/>
      <c r="I84" s="22">
        <v>441960</v>
      </c>
      <c r="J84" s="21">
        <v>211500</v>
      </c>
      <c r="K84" s="21"/>
      <c r="L84" s="21"/>
      <c r="M84" s="21">
        <v>28236</v>
      </c>
      <c r="N84" s="21">
        <v>0</v>
      </c>
      <c r="O84" s="17">
        <f t="shared" si="3"/>
        <v>1288331</v>
      </c>
      <c r="P84" s="20">
        <v>355019</v>
      </c>
      <c r="Q84" s="20"/>
      <c r="R84" s="20">
        <v>641959</v>
      </c>
      <c r="S84" s="20"/>
      <c r="T84" s="20">
        <v>108333</v>
      </c>
      <c r="U84" s="17">
        <f t="shared" si="4"/>
        <v>1105311</v>
      </c>
      <c r="V84" s="88"/>
      <c r="W84" s="18">
        <f t="shared" si="5"/>
        <v>2393642</v>
      </c>
    </row>
    <row r="85" spans="1:23">
      <c r="A85" s="82"/>
      <c r="B85" s="82"/>
      <c r="C85" s="23" t="s">
        <v>263</v>
      </c>
      <c r="D85" s="24">
        <v>0</v>
      </c>
      <c r="E85" s="25"/>
      <c r="F85" s="25"/>
      <c r="G85" s="25"/>
      <c r="H85" s="25"/>
      <c r="I85" s="26">
        <v>0</v>
      </c>
      <c r="J85" s="25"/>
      <c r="K85" s="25"/>
      <c r="L85" s="25"/>
      <c r="M85" s="25">
        <v>0</v>
      </c>
      <c r="N85" s="25">
        <v>0</v>
      </c>
      <c r="O85" s="17">
        <f t="shared" si="3"/>
        <v>0</v>
      </c>
      <c r="P85" s="24"/>
      <c r="Q85" s="24"/>
      <c r="R85" s="24"/>
      <c r="S85" s="24"/>
      <c r="T85" s="24"/>
      <c r="U85" s="17">
        <f t="shared" si="4"/>
        <v>0</v>
      </c>
      <c r="V85" s="88"/>
      <c r="W85" s="18">
        <f t="shared" si="5"/>
        <v>0</v>
      </c>
    </row>
    <row r="86" spans="1:23" ht="19.5" customHeight="1">
      <c r="A86" s="82" t="s">
        <v>295</v>
      </c>
      <c r="B86" s="82" t="s">
        <v>298</v>
      </c>
      <c r="C86" s="13" t="s">
        <v>266</v>
      </c>
      <c r="D86" s="14">
        <v>2520097</v>
      </c>
      <c r="E86" s="15">
        <v>800000</v>
      </c>
      <c r="F86" s="15"/>
      <c r="G86" s="15"/>
      <c r="H86" s="15"/>
      <c r="I86" s="16">
        <v>0</v>
      </c>
      <c r="J86" s="15"/>
      <c r="K86" s="15"/>
      <c r="L86" s="15"/>
      <c r="M86" s="15">
        <v>0</v>
      </c>
      <c r="N86" s="15">
        <v>0</v>
      </c>
      <c r="O86" s="17">
        <f t="shared" si="3"/>
        <v>3320097</v>
      </c>
      <c r="P86" s="14"/>
      <c r="Q86" s="14"/>
      <c r="R86" s="14">
        <v>4482515</v>
      </c>
      <c r="S86" s="14"/>
      <c r="T86" s="14"/>
      <c r="U86" s="17">
        <f t="shared" si="4"/>
        <v>4482515</v>
      </c>
      <c r="V86" s="87">
        <f>SUM(O86:O88)+SUM(U86:U88)</f>
        <v>15280498</v>
      </c>
      <c r="W86" s="18">
        <f t="shared" si="5"/>
        <v>7802612</v>
      </c>
    </row>
    <row r="87" spans="1:23" ht="20.25" customHeight="1">
      <c r="A87" s="82"/>
      <c r="B87" s="82"/>
      <c r="C87" s="19" t="s">
        <v>267</v>
      </c>
      <c r="D87" s="20">
        <v>1668511</v>
      </c>
      <c r="E87" s="21">
        <v>40000</v>
      </c>
      <c r="F87" s="21"/>
      <c r="G87" s="21">
        <v>449153</v>
      </c>
      <c r="H87" s="21"/>
      <c r="I87" s="22">
        <v>525394</v>
      </c>
      <c r="J87" s="21">
        <v>580214</v>
      </c>
      <c r="K87" s="21">
        <v>20000</v>
      </c>
      <c r="L87" s="21">
        <v>335000</v>
      </c>
      <c r="M87" s="21">
        <v>70990</v>
      </c>
      <c r="N87" s="21">
        <v>23000</v>
      </c>
      <c r="O87" s="17">
        <f t="shared" si="3"/>
        <v>3712262</v>
      </c>
      <c r="P87" s="20">
        <v>391000</v>
      </c>
      <c r="Q87" s="20"/>
      <c r="R87" s="20">
        <v>2542197</v>
      </c>
      <c r="S87" s="20"/>
      <c r="T87" s="20">
        <v>830042</v>
      </c>
      <c r="U87" s="17">
        <f t="shared" si="4"/>
        <v>3763239</v>
      </c>
      <c r="V87" s="88"/>
      <c r="W87" s="18">
        <f t="shared" si="5"/>
        <v>7475501</v>
      </c>
    </row>
    <row r="88" spans="1:23">
      <c r="A88" s="82"/>
      <c r="B88" s="82"/>
      <c r="C88" s="23" t="s">
        <v>263</v>
      </c>
      <c r="D88" s="24">
        <v>2385</v>
      </c>
      <c r="E88" s="25"/>
      <c r="F88" s="25"/>
      <c r="G88" s="25"/>
      <c r="H88" s="25"/>
      <c r="I88" s="26">
        <v>0</v>
      </c>
      <c r="J88" s="25"/>
      <c r="K88" s="25"/>
      <c r="L88" s="25"/>
      <c r="M88" s="25">
        <v>0</v>
      </c>
      <c r="N88" s="25">
        <v>0</v>
      </c>
      <c r="O88" s="17">
        <f t="shared" si="3"/>
        <v>2385</v>
      </c>
      <c r="P88" s="24"/>
      <c r="Q88" s="24"/>
      <c r="R88" s="24"/>
      <c r="S88" s="24"/>
      <c r="T88" s="24"/>
      <c r="U88" s="17">
        <f t="shared" si="4"/>
        <v>0</v>
      </c>
      <c r="V88" s="88"/>
      <c r="W88" s="18">
        <f t="shared" si="5"/>
        <v>2385</v>
      </c>
    </row>
    <row r="89" spans="1:23" ht="16.5" customHeight="1">
      <c r="A89" s="82" t="s">
        <v>295</v>
      </c>
      <c r="B89" s="82" t="s">
        <v>299</v>
      </c>
      <c r="C89" s="13" t="s">
        <v>266</v>
      </c>
      <c r="D89" s="14">
        <v>2802020</v>
      </c>
      <c r="E89" s="15">
        <v>0</v>
      </c>
      <c r="F89" s="15"/>
      <c r="G89" s="15"/>
      <c r="H89" s="15"/>
      <c r="I89" s="16">
        <v>0</v>
      </c>
      <c r="J89" s="15"/>
      <c r="K89" s="15"/>
      <c r="L89" s="15"/>
      <c r="M89" s="15">
        <v>0</v>
      </c>
      <c r="N89" s="15">
        <v>0</v>
      </c>
      <c r="O89" s="17">
        <f t="shared" si="3"/>
        <v>2802020</v>
      </c>
      <c r="P89" s="14"/>
      <c r="Q89" s="14"/>
      <c r="R89" s="14">
        <v>689593</v>
      </c>
      <c r="S89" s="14"/>
      <c r="T89" s="14"/>
      <c r="U89" s="17">
        <f t="shared" si="4"/>
        <v>689593</v>
      </c>
      <c r="V89" s="87">
        <f>SUM(O89:O91)+SUM(U89:U91)</f>
        <v>8419125</v>
      </c>
      <c r="W89" s="18">
        <f t="shared" si="5"/>
        <v>3491613</v>
      </c>
    </row>
    <row r="90" spans="1:23">
      <c r="A90" s="82"/>
      <c r="B90" s="82"/>
      <c r="C90" s="19" t="s">
        <v>267</v>
      </c>
      <c r="D90" s="20">
        <v>1384809</v>
      </c>
      <c r="E90" s="21">
        <v>87016</v>
      </c>
      <c r="F90" s="21">
        <v>98000</v>
      </c>
      <c r="G90" s="21">
        <v>258834</v>
      </c>
      <c r="H90" s="21"/>
      <c r="I90" s="22">
        <v>743766</v>
      </c>
      <c r="J90" s="21">
        <v>632015</v>
      </c>
      <c r="K90" s="21"/>
      <c r="L90" s="21">
        <v>170000</v>
      </c>
      <c r="M90" s="21">
        <v>89278</v>
      </c>
      <c r="N90" s="21">
        <v>202000</v>
      </c>
      <c r="O90" s="17">
        <f t="shared" si="3"/>
        <v>3665718</v>
      </c>
      <c r="P90" s="20">
        <v>33000</v>
      </c>
      <c r="Q90" s="20">
        <v>113333</v>
      </c>
      <c r="R90" s="20">
        <v>796671</v>
      </c>
      <c r="S90" s="20"/>
      <c r="T90" s="20">
        <v>318790</v>
      </c>
      <c r="U90" s="17">
        <f t="shared" si="4"/>
        <v>1261794</v>
      </c>
      <c r="V90" s="88"/>
      <c r="W90" s="18">
        <f t="shared" si="5"/>
        <v>4927512</v>
      </c>
    </row>
    <row r="91" spans="1:23">
      <c r="A91" s="82"/>
      <c r="B91" s="82"/>
      <c r="C91" s="23" t="s">
        <v>263</v>
      </c>
      <c r="D91" s="24">
        <v>0</v>
      </c>
      <c r="E91" s="25"/>
      <c r="F91" s="25"/>
      <c r="G91" s="25"/>
      <c r="H91" s="25"/>
      <c r="I91" s="26">
        <v>0</v>
      </c>
      <c r="J91" s="25"/>
      <c r="K91" s="25"/>
      <c r="L91" s="25"/>
      <c r="M91" s="25">
        <v>0</v>
      </c>
      <c r="N91" s="25">
        <v>0</v>
      </c>
      <c r="O91" s="17">
        <f t="shared" si="3"/>
        <v>0</v>
      </c>
      <c r="P91" s="24"/>
      <c r="Q91" s="24"/>
      <c r="R91" s="24"/>
      <c r="S91" s="24"/>
      <c r="T91" s="24"/>
      <c r="U91" s="17">
        <f t="shared" si="4"/>
        <v>0</v>
      </c>
      <c r="V91" s="88"/>
      <c r="W91" s="18">
        <f t="shared" si="5"/>
        <v>0</v>
      </c>
    </row>
    <row r="92" spans="1:23" ht="16.5" customHeight="1">
      <c r="A92" s="82" t="s">
        <v>300</v>
      </c>
      <c r="B92" s="82" t="s">
        <v>301</v>
      </c>
      <c r="C92" s="13" t="s">
        <v>266</v>
      </c>
      <c r="D92" s="14">
        <v>315677</v>
      </c>
      <c r="E92" s="15"/>
      <c r="F92" s="15"/>
      <c r="G92" s="15"/>
      <c r="H92" s="15"/>
      <c r="I92" s="16">
        <v>0</v>
      </c>
      <c r="J92" s="15"/>
      <c r="K92" s="15"/>
      <c r="L92" s="15"/>
      <c r="M92" s="15">
        <v>0</v>
      </c>
      <c r="N92" s="15">
        <v>0</v>
      </c>
      <c r="O92" s="17">
        <f t="shared" si="3"/>
        <v>315677</v>
      </c>
      <c r="P92" s="14"/>
      <c r="Q92" s="14"/>
      <c r="R92" s="14">
        <v>343000</v>
      </c>
      <c r="S92" s="14"/>
      <c r="T92" s="14"/>
      <c r="U92" s="17">
        <f t="shared" si="4"/>
        <v>343000</v>
      </c>
      <c r="V92" s="87">
        <f>SUM(O92:O94)+SUM(U92:U94)</f>
        <v>1959933</v>
      </c>
      <c r="W92" s="18">
        <f t="shared" si="5"/>
        <v>658677</v>
      </c>
    </row>
    <row r="93" spans="1:23">
      <c r="A93" s="82"/>
      <c r="B93" s="82"/>
      <c r="C93" s="19" t="s">
        <v>267</v>
      </c>
      <c r="D93" s="20">
        <v>816736</v>
      </c>
      <c r="E93" s="21"/>
      <c r="F93" s="21"/>
      <c r="G93" s="21">
        <v>29630</v>
      </c>
      <c r="H93" s="21"/>
      <c r="I93" s="22">
        <v>0</v>
      </c>
      <c r="J93" s="21">
        <v>102411</v>
      </c>
      <c r="K93" s="21"/>
      <c r="L93" s="21"/>
      <c r="M93" s="21">
        <v>5280</v>
      </c>
      <c r="N93" s="21">
        <v>0</v>
      </c>
      <c r="O93" s="17">
        <f t="shared" si="3"/>
        <v>954057</v>
      </c>
      <c r="P93" s="20"/>
      <c r="Q93" s="20"/>
      <c r="R93" s="20">
        <v>341750</v>
      </c>
      <c r="S93" s="20"/>
      <c r="T93" s="20">
        <v>5449</v>
      </c>
      <c r="U93" s="17">
        <f t="shared" si="4"/>
        <v>347199</v>
      </c>
      <c r="V93" s="88"/>
      <c r="W93" s="18">
        <f t="shared" si="5"/>
        <v>1301256</v>
      </c>
    </row>
    <row r="94" spans="1:23">
      <c r="A94" s="82"/>
      <c r="B94" s="82"/>
      <c r="C94" s="23" t="s">
        <v>263</v>
      </c>
      <c r="D94" s="24"/>
      <c r="E94" s="25"/>
      <c r="F94" s="25"/>
      <c r="G94" s="25"/>
      <c r="H94" s="25"/>
      <c r="I94" s="26">
        <v>0</v>
      </c>
      <c r="J94" s="25"/>
      <c r="K94" s="25"/>
      <c r="L94" s="25"/>
      <c r="M94" s="25">
        <v>0</v>
      </c>
      <c r="N94" s="25">
        <v>0</v>
      </c>
      <c r="O94" s="17">
        <f t="shared" si="3"/>
        <v>0</v>
      </c>
      <c r="P94" s="24"/>
      <c r="Q94" s="24"/>
      <c r="R94" s="24"/>
      <c r="S94" s="24"/>
      <c r="T94" s="24"/>
      <c r="U94" s="17">
        <f t="shared" si="4"/>
        <v>0</v>
      </c>
      <c r="V94" s="88"/>
      <c r="W94" s="18">
        <f t="shared" si="5"/>
        <v>0</v>
      </c>
    </row>
    <row r="95" spans="1:23" ht="16.5" customHeight="1">
      <c r="A95" s="82" t="s">
        <v>300</v>
      </c>
      <c r="B95" s="82" t="s">
        <v>302</v>
      </c>
      <c r="C95" s="13" t="s">
        <v>266</v>
      </c>
      <c r="D95" s="14">
        <v>910035</v>
      </c>
      <c r="E95" s="15"/>
      <c r="F95" s="15"/>
      <c r="G95" s="15"/>
      <c r="H95" s="15"/>
      <c r="I95" s="16">
        <v>0</v>
      </c>
      <c r="J95" s="15"/>
      <c r="K95" s="15"/>
      <c r="L95" s="15"/>
      <c r="M95" s="15">
        <v>0</v>
      </c>
      <c r="N95" s="15">
        <v>0</v>
      </c>
      <c r="O95" s="17">
        <f t="shared" si="3"/>
        <v>910035</v>
      </c>
      <c r="P95" s="14"/>
      <c r="Q95" s="14"/>
      <c r="R95" s="14"/>
      <c r="S95" s="14"/>
      <c r="T95" s="14"/>
      <c r="U95" s="17">
        <f t="shared" si="4"/>
        <v>0</v>
      </c>
      <c r="V95" s="87">
        <f>SUM(O95:O97)+SUM(U95:U97)</f>
        <v>3534902</v>
      </c>
      <c r="W95" s="18">
        <f t="shared" si="5"/>
        <v>910035</v>
      </c>
    </row>
    <row r="96" spans="1:23">
      <c r="A96" s="82"/>
      <c r="B96" s="82"/>
      <c r="C96" s="19" t="s">
        <v>267</v>
      </c>
      <c r="D96" s="20">
        <v>716534</v>
      </c>
      <c r="E96" s="21">
        <v>30936</v>
      </c>
      <c r="F96" s="21"/>
      <c r="G96" s="21">
        <v>164313</v>
      </c>
      <c r="H96" s="21"/>
      <c r="I96" s="22">
        <v>77355</v>
      </c>
      <c r="J96" s="21">
        <v>700931</v>
      </c>
      <c r="K96" s="21"/>
      <c r="L96" s="21"/>
      <c r="M96" s="21">
        <v>207427</v>
      </c>
      <c r="N96" s="21">
        <v>0</v>
      </c>
      <c r="O96" s="17">
        <f t="shared" si="3"/>
        <v>1897496</v>
      </c>
      <c r="P96" s="20"/>
      <c r="Q96" s="20"/>
      <c r="R96" s="20"/>
      <c r="S96" s="20"/>
      <c r="T96" s="20">
        <v>726821</v>
      </c>
      <c r="U96" s="17">
        <f t="shared" si="4"/>
        <v>726821</v>
      </c>
      <c r="V96" s="88"/>
      <c r="W96" s="18">
        <f t="shared" si="5"/>
        <v>2624317</v>
      </c>
    </row>
    <row r="97" spans="1:23">
      <c r="A97" s="82"/>
      <c r="B97" s="82"/>
      <c r="C97" s="23" t="s">
        <v>263</v>
      </c>
      <c r="D97" s="24">
        <v>550</v>
      </c>
      <c r="E97" s="25"/>
      <c r="F97" s="25"/>
      <c r="G97" s="25"/>
      <c r="H97" s="25"/>
      <c r="I97" s="26">
        <v>0</v>
      </c>
      <c r="J97" s="25"/>
      <c r="K97" s="25"/>
      <c r="L97" s="25"/>
      <c r="M97" s="25">
        <v>0</v>
      </c>
      <c r="N97" s="25">
        <v>0</v>
      </c>
      <c r="O97" s="17">
        <f t="shared" si="3"/>
        <v>550</v>
      </c>
      <c r="P97" s="24"/>
      <c r="Q97" s="24"/>
      <c r="R97" s="24"/>
      <c r="S97" s="24"/>
      <c r="T97" s="24"/>
      <c r="U97" s="17">
        <f t="shared" si="4"/>
        <v>0</v>
      </c>
      <c r="V97" s="88"/>
      <c r="W97" s="18">
        <f t="shared" si="5"/>
        <v>550</v>
      </c>
    </row>
    <row r="98" spans="1:23" ht="16.5" customHeight="1">
      <c r="A98" s="82" t="s">
        <v>300</v>
      </c>
      <c r="B98" s="82" t="s">
        <v>303</v>
      </c>
      <c r="C98" s="13" t="s">
        <v>266</v>
      </c>
      <c r="D98" s="14">
        <v>697583</v>
      </c>
      <c r="E98" s="15"/>
      <c r="F98" s="15"/>
      <c r="G98" s="15"/>
      <c r="H98" s="15">
        <v>72965</v>
      </c>
      <c r="I98" s="16">
        <v>186414</v>
      </c>
      <c r="J98" s="15"/>
      <c r="K98" s="15"/>
      <c r="L98" s="15"/>
      <c r="M98" s="15">
        <v>0</v>
      </c>
      <c r="N98" s="15">
        <v>0</v>
      </c>
      <c r="O98" s="17">
        <f t="shared" si="3"/>
        <v>956962</v>
      </c>
      <c r="P98" s="14"/>
      <c r="Q98" s="14"/>
      <c r="R98" s="14"/>
      <c r="S98" s="14"/>
      <c r="T98" s="14"/>
      <c r="U98" s="17">
        <f t="shared" si="4"/>
        <v>0</v>
      </c>
      <c r="V98" s="87">
        <f>SUM(O98:O100)+SUM(U98:U100)</f>
        <v>9910086</v>
      </c>
      <c r="W98" s="18">
        <f t="shared" si="5"/>
        <v>956962</v>
      </c>
    </row>
    <row r="99" spans="1:23">
      <c r="A99" s="82"/>
      <c r="B99" s="82"/>
      <c r="C99" s="19" t="s">
        <v>267</v>
      </c>
      <c r="D99" s="20">
        <v>3472624</v>
      </c>
      <c r="E99" s="21"/>
      <c r="F99" s="21"/>
      <c r="G99" s="21">
        <v>619096</v>
      </c>
      <c r="H99" s="21"/>
      <c r="I99" s="22">
        <v>2915818</v>
      </c>
      <c r="J99" s="21">
        <v>919509</v>
      </c>
      <c r="K99" s="21"/>
      <c r="L99" s="21"/>
      <c r="M99" s="21">
        <v>0</v>
      </c>
      <c r="N99" s="21">
        <v>0</v>
      </c>
      <c r="O99" s="17">
        <f t="shared" si="3"/>
        <v>7927047</v>
      </c>
      <c r="P99" s="20">
        <v>800000</v>
      </c>
      <c r="Q99" s="20"/>
      <c r="R99" s="20"/>
      <c r="S99" s="20"/>
      <c r="T99" s="20">
        <v>80009</v>
      </c>
      <c r="U99" s="17">
        <f t="shared" si="4"/>
        <v>880009</v>
      </c>
      <c r="V99" s="88"/>
      <c r="W99" s="18">
        <f t="shared" si="5"/>
        <v>8807056</v>
      </c>
    </row>
    <row r="100" spans="1:23">
      <c r="A100" s="82"/>
      <c r="B100" s="82"/>
      <c r="C100" s="23" t="s">
        <v>263</v>
      </c>
      <c r="D100" s="24">
        <v>146068</v>
      </c>
      <c r="E100" s="25"/>
      <c r="F100" s="25"/>
      <c r="G100" s="25"/>
      <c r="H100" s="25"/>
      <c r="I100" s="26">
        <v>0</v>
      </c>
      <c r="J100" s="25"/>
      <c r="K100" s="25"/>
      <c r="L100" s="25"/>
      <c r="M100" s="25">
        <v>0</v>
      </c>
      <c r="N100" s="25">
        <v>0</v>
      </c>
      <c r="O100" s="17">
        <f t="shared" si="3"/>
        <v>146068</v>
      </c>
      <c r="P100" s="24"/>
      <c r="Q100" s="24"/>
      <c r="R100" s="24"/>
      <c r="S100" s="24"/>
      <c r="T100" s="24"/>
      <c r="U100" s="17">
        <f t="shared" si="4"/>
        <v>0</v>
      </c>
      <c r="V100" s="88"/>
      <c r="W100" s="18">
        <f t="shared" si="5"/>
        <v>146068</v>
      </c>
    </row>
    <row r="101" spans="1:23" ht="16.5" customHeight="1">
      <c r="A101" s="82" t="s">
        <v>300</v>
      </c>
      <c r="B101" s="82" t="s">
        <v>304</v>
      </c>
      <c r="C101" s="13" t="s">
        <v>266</v>
      </c>
      <c r="D101" s="14">
        <v>2063333</v>
      </c>
      <c r="E101" s="15">
        <v>121408</v>
      </c>
      <c r="F101" s="15"/>
      <c r="G101" s="15"/>
      <c r="H101" s="15"/>
      <c r="I101" s="16">
        <v>0</v>
      </c>
      <c r="J101" s="15"/>
      <c r="K101" s="15"/>
      <c r="L101" s="15"/>
      <c r="M101" s="15">
        <v>0</v>
      </c>
      <c r="N101" s="15">
        <v>0</v>
      </c>
      <c r="O101" s="17">
        <f t="shared" si="3"/>
        <v>2184741</v>
      </c>
      <c r="P101" s="14"/>
      <c r="Q101" s="14"/>
      <c r="R101" s="14">
        <v>105000</v>
      </c>
      <c r="S101" s="14">
        <v>0</v>
      </c>
      <c r="T101" s="14"/>
      <c r="U101" s="17">
        <f t="shared" si="4"/>
        <v>105000</v>
      </c>
      <c r="V101" s="87">
        <f>SUM(O101:O103)+SUM(U101:U103)</f>
        <v>6987934</v>
      </c>
      <c r="W101" s="18">
        <f t="shared" si="5"/>
        <v>2289741</v>
      </c>
    </row>
    <row r="102" spans="1:23">
      <c r="A102" s="82"/>
      <c r="B102" s="82"/>
      <c r="C102" s="19" t="s">
        <v>267</v>
      </c>
      <c r="D102" s="20">
        <v>990358</v>
      </c>
      <c r="E102" s="21">
        <v>78541</v>
      </c>
      <c r="F102" s="21">
        <v>115829</v>
      </c>
      <c r="G102" s="21">
        <v>392291</v>
      </c>
      <c r="H102" s="21"/>
      <c r="I102" s="22">
        <v>114088</v>
      </c>
      <c r="J102" s="21">
        <v>626102</v>
      </c>
      <c r="K102" s="21"/>
      <c r="L102" s="21">
        <v>60000</v>
      </c>
      <c r="M102" s="21">
        <v>169804</v>
      </c>
      <c r="N102" s="21">
        <v>0</v>
      </c>
      <c r="O102" s="17">
        <f t="shared" si="3"/>
        <v>2547013</v>
      </c>
      <c r="P102" s="20">
        <v>12000</v>
      </c>
      <c r="Q102" s="20">
        <v>5000</v>
      </c>
      <c r="R102" s="20">
        <v>362998</v>
      </c>
      <c r="S102" s="20">
        <v>1400419</v>
      </c>
      <c r="T102" s="20">
        <v>370763</v>
      </c>
      <c r="U102" s="17">
        <f t="shared" si="4"/>
        <v>2151180</v>
      </c>
      <c r="V102" s="88"/>
      <c r="W102" s="18">
        <f t="shared" si="5"/>
        <v>4698193</v>
      </c>
    </row>
    <row r="103" spans="1:23" ht="21" customHeight="1">
      <c r="A103" s="82"/>
      <c r="B103" s="82"/>
      <c r="C103" s="23" t="s">
        <v>263</v>
      </c>
      <c r="D103" s="24">
        <v>0</v>
      </c>
      <c r="E103" s="25"/>
      <c r="F103" s="25"/>
      <c r="G103" s="25"/>
      <c r="H103" s="25"/>
      <c r="I103" s="26">
        <v>0</v>
      </c>
      <c r="J103" s="25"/>
      <c r="K103" s="25"/>
      <c r="L103" s="25"/>
      <c r="M103" s="25">
        <v>0</v>
      </c>
      <c r="N103" s="25">
        <v>0</v>
      </c>
      <c r="O103" s="17">
        <f t="shared" si="3"/>
        <v>0</v>
      </c>
      <c r="P103" s="24"/>
      <c r="Q103" s="24"/>
      <c r="R103" s="24"/>
      <c r="S103" s="24"/>
      <c r="T103" s="24"/>
      <c r="U103" s="17">
        <f t="shared" si="4"/>
        <v>0</v>
      </c>
      <c r="V103" s="88"/>
      <c r="W103" s="18">
        <f t="shared" si="5"/>
        <v>0</v>
      </c>
    </row>
    <row r="104" spans="1:23" ht="16.5" customHeight="1">
      <c r="A104" s="82" t="s">
        <v>300</v>
      </c>
      <c r="B104" s="82" t="s">
        <v>305</v>
      </c>
      <c r="C104" s="13" t="s">
        <v>266</v>
      </c>
      <c r="D104" s="14">
        <v>141370</v>
      </c>
      <c r="E104" s="15"/>
      <c r="F104" s="15"/>
      <c r="G104" s="15"/>
      <c r="H104" s="15">
        <v>399004</v>
      </c>
      <c r="I104" s="16">
        <v>49000</v>
      </c>
      <c r="J104" s="15"/>
      <c r="K104" s="15"/>
      <c r="L104" s="15"/>
      <c r="M104" s="15">
        <v>0</v>
      </c>
      <c r="N104" s="15">
        <v>0</v>
      </c>
      <c r="O104" s="17">
        <f t="shared" si="3"/>
        <v>589374</v>
      </c>
      <c r="P104" s="14"/>
      <c r="Q104" s="14"/>
      <c r="R104" s="14"/>
      <c r="S104" s="14"/>
      <c r="T104" s="14"/>
      <c r="U104" s="17">
        <f t="shared" si="4"/>
        <v>0</v>
      </c>
      <c r="V104" s="87">
        <f>SUM(O104:O106)+SUM(U104:U106)</f>
        <v>1402061</v>
      </c>
      <c r="W104" s="18">
        <f t="shared" si="5"/>
        <v>589374</v>
      </c>
    </row>
    <row r="105" spans="1:23">
      <c r="A105" s="82"/>
      <c r="B105" s="82"/>
      <c r="C105" s="19" t="s">
        <v>267</v>
      </c>
      <c r="D105" s="20">
        <v>430800</v>
      </c>
      <c r="E105" s="21"/>
      <c r="F105" s="21"/>
      <c r="G105" s="21">
        <v>6600</v>
      </c>
      <c r="H105" s="21"/>
      <c r="I105" s="22">
        <v>224255</v>
      </c>
      <c r="J105" s="21">
        <v>91557</v>
      </c>
      <c r="K105" s="21"/>
      <c r="L105" s="21"/>
      <c r="M105" s="21">
        <v>0</v>
      </c>
      <c r="N105" s="21">
        <v>0</v>
      </c>
      <c r="O105" s="17">
        <f t="shared" si="3"/>
        <v>753212</v>
      </c>
      <c r="P105" s="20">
        <v>50000</v>
      </c>
      <c r="Q105" s="20"/>
      <c r="R105" s="20"/>
      <c r="S105" s="20"/>
      <c r="T105" s="20"/>
      <c r="U105" s="17">
        <f t="shared" si="4"/>
        <v>50000</v>
      </c>
      <c r="V105" s="88"/>
      <c r="W105" s="18">
        <f t="shared" si="5"/>
        <v>803212</v>
      </c>
    </row>
    <row r="106" spans="1:23">
      <c r="A106" s="82"/>
      <c r="B106" s="82"/>
      <c r="C106" s="23" t="s">
        <v>263</v>
      </c>
      <c r="D106" s="24">
        <v>9475</v>
      </c>
      <c r="E106" s="25"/>
      <c r="F106" s="25"/>
      <c r="G106" s="25"/>
      <c r="H106" s="25"/>
      <c r="I106" s="26">
        <v>0</v>
      </c>
      <c r="J106" s="25"/>
      <c r="K106" s="25"/>
      <c r="L106" s="25"/>
      <c r="M106" s="25">
        <v>0</v>
      </c>
      <c r="N106" s="25">
        <v>0</v>
      </c>
      <c r="O106" s="17">
        <f t="shared" si="3"/>
        <v>9475</v>
      </c>
      <c r="P106" s="24"/>
      <c r="Q106" s="24"/>
      <c r="R106" s="24"/>
      <c r="S106" s="24"/>
      <c r="T106" s="24"/>
      <c r="U106" s="17">
        <f t="shared" si="4"/>
        <v>0</v>
      </c>
      <c r="V106" s="88"/>
      <c r="W106" s="18">
        <f t="shared" si="5"/>
        <v>9475</v>
      </c>
    </row>
    <row r="107" spans="1:23" ht="16.5" customHeight="1">
      <c r="A107" s="82" t="s">
        <v>300</v>
      </c>
      <c r="B107" s="82" t="s">
        <v>306</v>
      </c>
      <c r="C107" s="13" t="s">
        <v>266</v>
      </c>
      <c r="D107" s="14">
        <v>598484</v>
      </c>
      <c r="E107" s="15"/>
      <c r="F107" s="15"/>
      <c r="G107" s="15"/>
      <c r="H107" s="15"/>
      <c r="I107" s="16">
        <v>0</v>
      </c>
      <c r="J107" s="15"/>
      <c r="K107" s="15"/>
      <c r="L107" s="15"/>
      <c r="M107" s="15">
        <v>0</v>
      </c>
      <c r="N107" s="15">
        <v>0</v>
      </c>
      <c r="O107" s="17">
        <f t="shared" si="3"/>
        <v>598484</v>
      </c>
      <c r="P107" s="14"/>
      <c r="Q107" s="14"/>
      <c r="R107" s="14"/>
      <c r="S107" s="14"/>
      <c r="T107" s="14"/>
      <c r="U107" s="17">
        <f t="shared" si="4"/>
        <v>0</v>
      </c>
      <c r="V107" s="87">
        <f>SUM(O107:O109)+SUM(U107:U109)</f>
        <v>3773195</v>
      </c>
      <c r="W107" s="18">
        <f t="shared" si="5"/>
        <v>598484</v>
      </c>
    </row>
    <row r="108" spans="1:23">
      <c r="A108" s="82"/>
      <c r="B108" s="82"/>
      <c r="C108" s="19" t="s">
        <v>267</v>
      </c>
      <c r="D108" s="20">
        <v>1471947</v>
      </c>
      <c r="E108" s="21">
        <v>60000</v>
      </c>
      <c r="F108" s="21">
        <v>14000</v>
      </c>
      <c r="G108" s="21">
        <v>94458</v>
      </c>
      <c r="H108" s="21"/>
      <c r="I108" s="22">
        <v>248746</v>
      </c>
      <c r="J108" s="21">
        <v>1051557</v>
      </c>
      <c r="K108" s="21"/>
      <c r="L108" s="21"/>
      <c r="M108" s="21">
        <v>131065</v>
      </c>
      <c r="N108" s="21">
        <v>0</v>
      </c>
      <c r="O108" s="17">
        <f t="shared" si="3"/>
        <v>3071773</v>
      </c>
      <c r="P108" s="20">
        <v>90000</v>
      </c>
      <c r="Q108" s="20"/>
      <c r="R108" s="20"/>
      <c r="S108" s="20"/>
      <c r="T108" s="20">
        <v>3200</v>
      </c>
      <c r="U108" s="17">
        <f t="shared" si="4"/>
        <v>93200</v>
      </c>
      <c r="V108" s="88"/>
      <c r="W108" s="18">
        <f t="shared" si="5"/>
        <v>3164973</v>
      </c>
    </row>
    <row r="109" spans="1:23">
      <c r="A109" s="82"/>
      <c r="B109" s="82"/>
      <c r="C109" s="23" t="s">
        <v>263</v>
      </c>
      <c r="D109" s="24">
        <v>9738</v>
      </c>
      <c r="E109" s="25"/>
      <c r="F109" s="25"/>
      <c r="G109" s="25"/>
      <c r="H109" s="25"/>
      <c r="I109" s="26">
        <v>0</v>
      </c>
      <c r="J109" s="25"/>
      <c r="K109" s="25"/>
      <c r="L109" s="25"/>
      <c r="M109" s="25">
        <v>0</v>
      </c>
      <c r="N109" s="25">
        <v>0</v>
      </c>
      <c r="O109" s="17">
        <f t="shared" si="3"/>
        <v>9738</v>
      </c>
      <c r="P109" s="24"/>
      <c r="Q109" s="24"/>
      <c r="R109" s="24"/>
      <c r="S109" s="24"/>
      <c r="T109" s="24"/>
      <c r="U109" s="17">
        <f t="shared" si="4"/>
        <v>0</v>
      </c>
      <c r="V109" s="88"/>
      <c r="W109" s="18">
        <f t="shared" si="5"/>
        <v>9738</v>
      </c>
    </row>
    <row r="110" spans="1:23" ht="16.5" customHeight="1">
      <c r="A110" s="82" t="s">
        <v>300</v>
      </c>
      <c r="B110" s="82" t="s">
        <v>307</v>
      </c>
      <c r="C110" s="13" t="s">
        <v>266</v>
      </c>
      <c r="D110" s="14">
        <v>559107</v>
      </c>
      <c r="E110" s="15">
        <v>132677</v>
      </c>
      <c r="F110" s="15"/>
      <c r="G110" s="15"/>
      <c r="H110" s="15"/>
      <c r="I110" s="16">
        <v>0</v>
      </c>
      <c r="J110" s="15"/>
      <c r="K110" s="15"/>
      <c r="L110" s="15"/>
      <c r="M110" s="15">
        <v>0</v>
      </c>
      <c r="N110" s="15">
        <v>0</v>
      </c>
      <c r="O110" s="17">
        <f t="shared" si="3"/>
        <v>691784</v>
      </c>
      <c r="P110" s="14"/>
      <c r="Q110" s="14"/>
      <c r="R110" s="14"/>
      <c r="S110" s="14"/>
      <c r="T110" s="14"/>
      <c r="U110" s="17">
        <f t="shared" si="4"/>
        <v>0</v>
      </c>
      <c r="V110" s="87">
        <f>SUM(O110:O112)+SUM(U110:U112)</f>
        <v>2043863</v>
      </c>
      <c r="W110" s="18">
        <f t="shared" si="5"/>
        <v>691784</v>
      </c>
    </row>
    <row r="111" spans="1:23">
      <c r="A111" s="82"/>
      <c r="B111" s="82"/>
      <c r="C111" s="19" t="s">
        <v>267</v>
      </c>
      <c r="D111" s="20">
        <v>632612</v>
      </c>
      <c r="E111" s="21">
        <v>30000</v>
      </c>
      <c r="F111" s="21">
        <v>120910</v>
      </c>
      <c r="G111" s="21">
        <v>42468</v>
      </c>
      <c r="H111" s="21"/>
      <c r="I111" s="22">
        <v>0</v>
      </c>
      <c r="J111" s="21">
        <v>236831</v>
      </c>
      <c r="K111" s="21"/>
      <c r="L111" s="21"/>
      <c r="M111" s="21">
        <v>19437</v>
      </c>
      <c r="N111" s="21">
        <v>100000</v>
      </c>
      <c r="O111" s="17">
        <f t="shared" si="3"/>
        <v>1182258</v>
      </c>
      <c r="P111" s="20"/>
      <c r="Q111" s="20"/>
      <c r="R111" s="20"/>
      <c r="S111" s="20"/>
      <c r="T111" s="20">
        <v>137343</v>
      </c>
      <c r="U111" s="17">
        <f t="shared" si="4"/>
        <v>137343</v>
      </c>
      <c r="V111" s="88"/>
      <c r="W111" s="18">
        <f t="shared" si="5"/>
        <v>1319601</v>
      </c>
    </row>
    <row r="112" spans="1:23">
      <c r="A112" s="82"/>
      <c r="B112" s="82"/>
      <c r="C112" s="23" t="s">
        <v>263</v>
      </c>
      <c r="D112" s="24">
        <v>32478</v>
      </c>
      <c r="E112" s="25"/>
      <c r="F112" s="25"/>
      <c r="G112" s="25"/>
      <c r="H112" s="25"/>
      <c r="I112" s="26">
        <v>0</v>
      </c>
      <c r="J112" s="25"/>
      <c r="K112" s="25"/>
      <c r="L112" s="25"/>
      <c r="M112" s="25">
        <v>0</v>
      </c>
      <c r="N112" s="25">
        <v>0</v>
      </c>
      <c r="O112" s="17">
        <f t="shared" si="3"/>
        <v>32478</v>
      </c>
      <c r="P112" s="24"/>
      <c r="Q112" s="24"/>
      <c r="R112" s="24"/>
      <c r="S112" s="24"/>
      <c r="T112" s="24"/>
      <c r="U112" s="17">
        <f t="shared" si="4"/>
        <v>0</v>
      </c>
      <c r="V112" s="88"/>
      <c r="W112" s="18">
        <f t="shared" si="5"/>
        <v>32478</v>
      </c>
    </row>
    <row r="113" spans="1:23" ht="16.5" customHeight="1">
      <c r="A113" s="82" t="s">
        <v>300</v>
      </c>
      <c r="B113" s="82" t="s">
        <v>308</v>
      </c>
      <c r="C113" s="13" t="s">
        <v>266</v>
      </c>
      <c r="D113" s="14">
        <v>1302713</v>
      </c>
      <c r="E113" s="15">
        <v>1000000</v>
      </c>
      <c r="F113" s="15"/>
      <c r="G113" s="15"/>
      <c r="H113" s="15"/>
      <c r="I113" s="16">
        <v>0</v>
      </c>
      <c r="J113" s="15"/>
      <c r="K113" s="15"/>
      <c r="L113" s="15"/>
      <c r="M113" s="15">
        <v>0</v>
      </c>
      <c r="N113" s="15">
        <v>0</v>
      </c>
      <c r="O113" s="17">
        <f t="shared" si="3"/>
        <v>2302713</v>
      </c>
      <c r="P113" s="14"/>
      <c r="Q113" s="14"/>
      <c r="R113" s="14">
        <v>1554836</v>
      </c>
      <c r="S113" s="14"/>
      <c r="T113" s="14"/>
      <c r="U113" s="17">
        <f t="shared" si="4"/>
        <v>1554836</v>
      </c>
      <c r="V113" s="87">
        <f>SUM(O113:O115)+SUM(U113:U115)</f>
        <v>6452138</v>
      </c>
      <c r="W113" s="18">
        <f t="shared" si="5"/>
        <v>3857549</v>
      </c>
    </row>
    <row r="114" spans="1:23">
      <c r="A114" s="82"/>
      <c r="B114" s="82"/>
      <c r="C114" s="19" t="s">
        <v>267</v>
      </c>
      <c r="D114" s="20">
        <v>695673</v>
      </c>
      <c r="E114" s="21"/>
      <c r="F114" s="21"/>
      <c r="G114" s="21">
        <v>177055</v>
      </c>
      <c r="H114" s="21"/>
      <c r="I114" s="22">
        <v>0</v>
      </c>
      <c r="J114" s="21">
        <v>42810</v>
      </c>
      <c r="K114" s="21"/>
      <c r="L114" s="21">
        <v>297500</v>
      </c>
      <c r="M114" s="21">
        <v>6000</v>
      </c>
      <c r="N114" s="21">
        <v>0</v>
      </c>
      <c r="O114" s="17">
        <f t="shared" si="3"/>
        <v>1219038</v>
      </c>
      <c r="P114" s="20">
        <v>9000</v>
      </c>
      <c r="Q114" s="20"/>
      <c r="R114" s="20">
        <v>1149116</v>
      </c>
      <c r="S114" s="20"/>
      <c r="T114" s="20">
        <v>217435</v>
      </c>
      <c r="U114" s="17">
        <f t="shared" si="4"/>
        <v>1375551</v>
      </c>
      <c r="V114" s="88"/>
      <c r="W114" s="18">
        <f t="shared" si="5"/>
        <v>2594589</v>
      </c>
    </row>
    <row r="115" spans="1:23">
      <c r="A115" s="82"/>
      <c r="B115" s="82"/>
      <c r="C115" s="23" t="s">
        <v>263</v>
      </c>
      <c r="D115" s="24">
        <v>0</v>
      </c>
      <c r="E115" s="25"/>
      <c r="F115" s="25"/>
      <c r="G115" s="25"/>
      <c r="H115" s="25"/>
      <c r="I115" s="26">
        <v>0</v>
      </c>
      <c r="J115" s="25"/>
      <c r="K115" s="25"/>
      <c r="L115" s="25"/>
      <c r="M115" s="25">
        <v>0</v>
      </c>
      <c r="N115" s="25">
        <v>0</v>
      </c>
      <c r="O115" s="17">
        <f t="shared" si="3"/>
        <v>0</v>
      </c>
      <c r="P115" s="24"/>
      <c r="Q115" s="24"/>
      <c r="R115" s="24"/>
      <c r="S115" s="24"/>
      <c r="T115" s="24"/>
      <c r="U115" s="17">
        <f t="shared" si="4"/>
        <v>0</v>
      </c>
      <c r="V115" s="88"/>
      <c r="W115" s="18">
        <f t="shared" si="5"/>
        <v>0</v>
      </c>
    </row>
    <row r="116" spans="1:23" ht="33" customHeight="1">
      <c r="A116" s="23"/>
      <c r="B116" s="3"/>
      <c r="C116" s="23"/>
      <c r="D116" s="24">
        <f>SUM(D2:D115)</f>
        <v>124474250</v>
      </c>
      <c r="E116" s="24">
        <f t="shared" ref="E116:N116" si="6">SUM(E2:E115)</f>
        <v>19598948</v>
      </c>
      <c r="F116" s="24">
        <f t="shared" si="6"/>
        <v>4960063</v>
      </c>
      <c r="G116" s="24">
        <f t="shared" si="6"/>
        <v>11665490</v>
      </c>
      <c r="H116" s="24">
        <f t="shared" si="6"/>
        <v>671969</v>
      </c>
      <c r="I116" s="24">
        <v>11588914</v>
      </c>
      <c r="J116" s="24">
        <f t="shared" si="6"/>
        <v>30025895</v>
      </c>
      <c r="K116" s="24">
        <f t="shared" si="6"/>
        <v>1380000</v>
      </c>
      <c r="L116" s="24">
        <f t="shared" si="6"/>
        <v>4317500</v>
      </c>
      <c r="M116" s="24">
        <f t="shared" si="6"/>
        <v>11704005</v>
      </c>
      <c r="N116" s="24">
        <f t="shared" si="6"/>
        <v>2609700</v>
      </c>
      <c r="O116" s="17">
        <f>SUM(O2:O115)</f>
        <v>222996734</v>
      </c>
      <c r="P116" s="24">
        <f>SUM(P2:P115)</f>
        <v>23888693</v>
      </c>
      <c r="Q116" s="24">
        <f t="shared" ref="Q116:V116" si="7">SUM(Q2:Q115)</f>
        <v>15463333</v>
      </c>
      <c r="R116" s="24">
        <f t="shared" si="7"/>
        <v>56729266</v>
      </c>
      <c r="S116" s="24">
        <f t="shared" si="7"/>
        <v>2521646</v>
      </c>
      <c r="T116" s="24">
        <f t="shared" si="7"/>
        <v>12771079</v>
      </c>
      <c r="U116" s="17">
        <f t="shared" si="7"/>
        <v>111374017</v>
      </c>
      <c r="V116" s="14">
        <f t="shared" si="7"/>
        <v>334370751</v>
      </c>
    </row>
    <row r="117" spans="1:23">
      <c r="D117" s="29">
        <f t="shared" ref="D117:W119" si="8">D2+D5+D8+D11+D14+D17+D20+D23+D26+D29+D32+D35+D38+D41+D44+D47+D50+D53+D56+D59+D62+D65+D68+D71+D74+D77+D80+D83+D86+D89+D92+D95+D98+D101+D104+D107+D110+D113</f>
        <v>81214837</v>
      </c>
      <c r="E117" s="29">
        <f t="shared" si="8"/>
        <v>11123934</v>
      </c>
      <c r="F117" s="29">
        <f t="shared" si="8"/>
        <v>0</v>
      </c>
      <c r="G117" s="29">
        <f t="shared" si="8"/>
        <v>0</v>
      </c>
      <c r="H117" s="29">
        <f t="shared" si="8"/>
        <v>671969</v>
      </c>
      <c r="I117" s="29">
        <f t="shared" si="8"/>
        <v>807114</v>
      </c>
      <c r="J117" s="29">
        <f t="shared" si="8"/>
        <v>1167958</v>
      </c>
      <c r="K117" s="29">
        <f t="shared" si="8"/>
        <v>0</v>
      </c>
      <c r="L117" s="29">
        <f t="shared" si="8"/>
        <v>0</v>
      </c>
      <c r="M117" s="29">
        <f t="shared" si="8"/>
        <v>0</v>
      </c>
      <c r="N117" s="29">
        <f t="shared" si="8"/>
        <v>0</v>
      </c>
      <c r="O117" s="29">
        <f t="shared" si="8"/>
        <v>94985812</v>
      </c>
      <c r="P117" s="29">
        <f t="shared" si="8"/>
        <v>6136500</v>
      </c>
      <c r="Q117" s="29">
        <f t="shared" si="8"/>
        <v>0</v>
      </c>
      <c r="R117" s="29">
        <f t="shared" si="8"/>
        <v>35993433</v>
      </c>
      <c r="S117" s="29">
        <f t="shared" si="8"/>
        <v>151396</v>
      </c>
      <c r="T117" s="29">
        <f t="shared" si="8"/>
        <v>5133312</v>
      </c>
      <c r="U117" s="29">
        <f t="shared" si="8"/>
        <v>47414641</v>
      </c>
      <c r="V117" s="29">
        <f t="shared" si="8"/>
        <v>334370751</v>
      </c>
      <c r="W117" s="29">
        <f t="shared" si="8"/>
        <v>142400453</v>
      </c>
    </row>
    <row r="118" spans="1:23">
      <c r="D118" s="29">
        <f t="shared" si="8"/>
        <v>43018335</v>
      </c>
      <c r="E118" s="29">
        <f t="shared" si="8"/>
        <v>8475014</v>
      </c>
      <c r="F118" s="29">
        <f t="shared" si="8"/>
        <v>4960063</v>
      </c>
      <c r="G118" s="29">
        <f t="shared" si="8"/>
        <v>11665490</v>
      </c>
      <c r="H118" s="29">
        <f t="shared" si="8"/>
        <v>0</v>
      </c>
      <c r="I118" s="29">
        <f t="shared" si="8"/>
        <v>10781800</v>
      </c>
      <c r="J118" s="29">
        <f t="shared" si="8"/>
        <v>28857937</v>
      </c>
      <c r="K118" s="29">
        <f t="shared" si="8"/>
        <v>1380000</v>
      </c>
      <c r="L118" s="29">
        <f t="shared" si="8"/>
        <v>4317500</v>
      </c>
      <c r="M118" s="29">
        <f t="shared" si="8"/>
        <v>11704005</v>
      </c>
      <c r="N118" s="29">
        <f t="shared" si="8"/>
        <v>2609700</v>
      </c>
      <c r="O118" s="29">
        <f t="shared" si="8"/>
        <v>127769844</v>
      </c>
      <c r="P118" s="29">
        <f t="shared" si="8"/>
        <v>17752193</v>
      </c>
      <c r="Q118" s="29">
        <f t="shared" si="8"/>
        <v>15463333</v>
      </c>
      <c r="R118" s="29">
        <f t="shared" si="8"/>
        <v>20735833</v>
      </c>
      <c r="S118" s="29">
        <f t="shared" si="8"/>
        <v>2370250</v>
      </c>
      <c r="T118" s="29">
        <f t="shared" si="8"/>
        <v>7637767</v>
      </c>
      <c r="U118" s="29">
        <f t="shared" si="8"/>
        <v>63959376</v>
      </c>
      <c r="V118" s="29">
        <f t="shared" si="8"/>
        <v>0</v>
      </c>
      <c r="W118" s="29">
        <f t="shared" si="8"/>
        <v>191729220</v>
      </c>
    </row>
    <row r="119" spans="1:23">
      <c r="D119" s="29">
        <f t="shared" si="8"/>
        <v>241078</v>
      </c>
      <c r="E119" s="29">
        <f t="shared" si="8"/>
        <v>0</v>
      </c>
      <c r="F119" s="29">
        <f t="shared" si="8"/>
        <v>0</v>
      </c>
      <c r="G119" s="29">
        <f t="shared" si="8"/>
        <v>0</v>
      </c>
      <c r="H119" s="29">
        <f t="shared" si="8"/>
        <v>0</v>
      </c>
      <c r="I119" s="29">
        <f t="shared" si="8"/>
        <v>0</v>
      </c>
      <c r="J119" s="29">
        <f t="shared" si="8"/>
        <v>0</v>
      </c>
      <c r="K119" s="29">
        <f t="shared" si="8"/>
        <v>0</v>
      </c>
      <c r="L119" s="29">
        <f t="shared" si="8"/>
        <v>0</v>
      </c>
      <c r="M119" s="29">
        <f t="shared" si="8"/>
        <v>0</v>
      </c>
      <c r="N119" s="29">
        <f t="shared" si="8"/>
        <v>0</v>
      </c>
      <c r="O119" s="29">
        <f t="shared" si="8"/>
        <v>241078</v>
      </c>
      <c r="P119" s="29">
        <f t="shared" si="8"/>
        <v>0</v>
      </c>
      <c r="Q119" s="29">
        <f t="shared" si="8"/>
        <v>0</v>
      </c>
      <c r="R119" s="29">
        <f t="shared" si="8"/>
        <v>0</v>
      </c>
      <c r="S119" s="29">
        <f t="shared" si="8"/>
        <v>0</v>
      </c>
      <c r="T119" s="29">
        <f t="shared" si="8"/>
        <v>0</v>
      </c>
      <c r="U119" s="29">
        <f t="shared" si="8"/>
        <v>0</v>
      </c>
      <c r="V119" s="29">
        <f t="shared" si="8"/>
        <v>0</v>
      </c>
      <c r="W119" s="29">
        <f t="shared" si="8"/>
        <v>241078</v>
      </c>
    </row>
  </sheetData>
  <mergeCells count="114">
    <mergeCell ref="A110:A112"/>
    <mergeCell ref="B110:B112"/>
    <mergeCell ref="V110:V112"/>
    <mergeCell ref="A113:A115"/>
    <mergeCell ref="B113:B115"/>
    <mergeCell ref="V113:V115"/>
    <mergeCell ref="A104:A106"/>
    <mergeCell ref="B104:B106"/>
    <mergeCell ref="V104:V106"/>
    <mergeCell ref="A107:A109"/>
    <mergeCell ref="B107:B109"/>
    <mergeCell ref="V107:V109"/>
    <mergeCell ref="A98:A100"/>
    <mergeCell ref="B98:B100"/>
    <mergeCell ref="V98:V100"/>
    <mergeCell ref="A101:A103"/>
    <mergeCell ref="B101:B103"/>
    <mergeCell ref="V101:V103"/>
    <mergeCell ref="A92:A94"/>
    <mergeCell ref="B92:B94"/>
    <mergeCell ref="V92:V94"/>
    <mergeCell ref="A95:A97"/>
    <mergeCell ref="B95:B97"/>
    <mergeCell ref="V95:V97"/>
    <mergeCell ref="A86:A88"/>
    <mergeCell ref="B86:B88"/>
    <mergeCell ref="V86:V88"/>
    <mergeCell ref="A89:A91"/>
    <mergeCell ref="B89:B91"/>
    <mergeCell ref="V89:V91"/>
    <mergeCell ref="A80:A82"/>
    <mergeCell ref="B80:B82"/>
    <mergeCell ref="V80:V82"/>
    <mergeCell ref="A83:A85"/>
    <mergeCell ref="B83:B85"/>
    <mergeCell ref="V83:V85"/>
    <mergeCell ref="A74:A76"/>
    <mergeCell ref="B74:B76"/>
    <mergeCell ref="V74:V76"/>
    <mergeCell ref="A77:A79"/>
    <mergeCell ref="B77:B79"/>
    <mergeCell ref="V77:V79"/>
    <mergeCell ref="A68:A70"/>
    <mergeCell ref="B68:B70"/>
    <mergeCell ref="V68:V70"/>
    <mergeCell ref="A71:A73"/>
    <mergeCell ref="B71:B73"/>
    <mergeCell ref="V71:V73"/>
    <mergeCell ref="A62:A64"/>
    <mergeCell ref="B62:B64"/>
    <mergeCell ref="V62:V64"/>
    <mergeCell ref="A65:A67"/>
    <mergeCell ref="B65:B67"/>
    <mergeCell ref="V65:V67"/>
    <mergeCell ref="A56:A58"/>
    <mergeCell ref="B56:B58"/>
    <mergeCell ref="V56:V58"/>
    <mergeCell ref="A59:A61"/>
    <mergeCell ref="B59:B61"/>
    <mergeCell ref="V59:V61"/>
    <mergeCell ref="A50:A52"/>
    <mergeCell ref="B50:B52"/>
    <mergeCell ref="V50:V52"/>
    <mergeCell ref="A53:A55"/>
    <mergeCell ref="B53:B55"/>
    <mergeCell ref="V53:V55"/>
    <mergeCell ref="A44:A46"/>
    <mergeCell ref="B44:B46"/>
    <mergeCell ref="V44:V46"/>
    <mergeCell ref="A47:A49"/>
    <mergeCell ref="B47:B49"/>
    <mergeCell ref="V47:V49"/>
    <mergeCell ref="A38:A40"/>
    <mergeCell ref="B38:B40"/>
    <mergeCell ref="V38:V40"/>
    <mergeCell ref="A41:A43"/>
    <mergeCell ref="B41:B43"/>
    <mergeCell ref="V41:V43"/>
    <mergeCell ref="A32:A34"/>
    <mergeCell ref="B32:B34"/>
    <mergeCell ref="V32:V34"/>
    <mergeCell ref="A35:A37"/>
    <mergeCell ref="B35:B37"/>
    <mergeCell ref="V35:V37"/>
    <mergeCell ref="A26:A28"/>
    <mergeCell ref="B26:B28"/>
    <mergeCell ref="V26:V28"/>
    <mergeCell ref="A29:A31"/>
    <mergeCell ref="B29:B31"/>
    <mergeCell ref="V29:V31"/>
    <mergeCell ref="A20:A22"/>
    <mergeCell ref="B20:B22"/>
    <mergeCell ref="V20:V22"/>
    <mergeCell ref="A23:A25"/>
    <mergeCell ref="B23:B25"/>
    <mergeCell ref="V23:V25"/>
    <mergeCell ref="A17:A19"/>
    <mergeCell ref="B17:B19"/>
    <mergeCell ref="V17:V19"/>
    <mergeCell ref="A8:A10"/>
    <mergeCell ref="B8:B10"/>
    <mergeCell ref="V8:V10"/>
    <mergeCell ref="A11:A13"/>
    <mergeCell ref="B11:B13"/>
    <mergeCell ref="V11:V13"/>
    <mergeCell ref="A2:A4"/>
    <mergeCell ref="B2:B4"/>
    <mergeCell ref="V2:V4"/>
    <mergeCell ref="A5:A7"/>
    <mergeCell ref="B5:B7"/>
    <mergeCell ref="V5:V7"/>
    <mergeCell ref="A14:A16"/>
    <mergeCell ref="B14:B16"/>
    <mergeCell ref="V14:V1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 alignWithMargins="0"/>
  <rowBreaks count="2" manualBreakCount="2">
    <brk id="37" max="16383" man="1"/>
    <brk id="7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7"/>
  <sheetViews>
    <sheetView topLeftCell="P1" workbookViewId="0">
      <selection activeCell="R9" sqref="R9"/>
    </sheetView>
  </sheetViews>
  <sheetFormatPr defaultColWidth="9" defaultRowHeight="16.5"/>
  <cols>
    <col min="1" max="1" width="9.25" style="12" customWidth="1"/>
    <col min="2" max="2" width="14.75" style="28" customWidth="1"/>
    <col min="3" max="3" width="10.5" style="12" customWidth="1"/>
    <col min="4" max="4" width="17.75" style="12" customWidth="1"/>
    <col min="5" max="5" width="13.875" style="29" customWidth="1"/>
    <col min="6" max="6" width="12.5" style="31" customWidth="1"/>
    <col min="7" max="8" width="11.875" style="29" customWidth="1"/>
    <col min="9" max="9" width="13.875" style="29" customWidth="1"/>
    <col min="10" max="10" width="12.625" style="29" customWidth="1"/>
    <col min="11" max="11" width="11.875" style="29" customWidth="1"/>
    <col min="12" max="12" width="13.25" style="29" customWidth="1"/>
    <col min="13" max="13" width="12.625" style="29" customWidth="1"/>
    <col min="14" max="18" width="11.875" style="29" customWidth="1"/>
    <col min="19" max="19" width="13.75" style="29" customWidth="1"/>
    <col min="20" max="20" width="15.75" style="12" customWidth="1"/>
    <col min="21" max="21" width="11.875" style="12" customWidth="1"/>
    <col min="22" max="23" width="11.625" style="12" customWidth="1"/>
    <col min="24" max="24" width="11.875" style="12" customWidth="1"/>
    <col min="25" max="25" width="11.875" style="12" bestFit="1" customWidth="1"/>
    <col min="26" max="26" width="12.875" style="12" customWidth="1"/>
    <col min="27" max="27" width="10.5" style="12" customWidth="1"/>
    <col min="28" max="28" width="11.25" style="29" customWidth="1"/>
    <col min="29" max="29" width="14.625" style="29" customWidth="1"/>
    <col min="30" max="30" width="13.125" style="32" customWidth="1"/>
    <col min="31" max="31" width="14.25" style="12" customWidth="1"/>
    <col min="32" max="16384" width="9" style="12"/>
  </cols>
  <sheetData>
    <row r="1" spans="1:31" ht="170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 t="s">
        <v>17</v>
      </c>
      <c r="S1" s="6" t="s">
        <v>18</v>
      </c>
      <c r="T1" s="7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9" t="s">
        <v>25</v>
      </c>
      <c r="AA1" s="10" t="s">
        <v>26</v>
      </c>
      <c r="AB1" s="10" t="s">
        <v>27</v>
      </c>
      <c r="AC1" s="7" t="s">
        <v>19</v>
      </c>
      <c r="AD1" s="11" t="s">
        <v>28</v>
      </c>
    </row>
    <row r="2" spans="1:31">
      <c r="A2" s="82" t="s">
        <v>29</v>
      </c>
      <c r="B2" s="82" t="s">
        <v>30</v>
      </c>
      <c r="C2" s="13" t="s">
        <v>31</v>
      </c>
      <c r="D2" s="14">
        <v>108238</v>
      </c>
      <c r="E2" s="15"/>
      <c r="F2" s="1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7">
        <f t="shared" ref="T2:T33" si="0">SUM(D2:S2)</f>
        <v>108238</v>
      </c>
      <c r="U2" s="14"/>
      <c r="V2" s="14"/>
      <c r="W2" s="14"/>
      <c r="X2" s="14"/>
      <c r="Y2" s="14">
        <v>0</v>
      </c>
      <c r="Z2" s="14"/>
      <c r="AA2" s="14"/>
      <c r="AB2" s="14"/>
      <c r="AC2" s="17">
        <f>SUM(V2:AB2)</f>
        <v>0</v>
      </c>
      <c r="AD2" s="87">
        <f>SUM(T2:T4)+SUM(AC2:AC4)</f>
        <v>1396238</v>
      </c>
      <c r="AE2" s="18">
        <f>T2+AC2</f>
        <v>108238</v>
      </c>
    </row>
    <row r="3" spans="1:31">
      <c r="A3" s="82"/>
      <c r="B3" s="82"/>
      <c r="C3" s="19" t="s">
        <v>32</v>
      </c>
      <c r="D3" s="20">
        <v>148801</v>
      </c>
      <c r="E3" s="21">
        <v>992637</v>
      </c>
      <c r="F3" s="22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>
        <v>139027</v>
      </c>
      <c r="T3" s="17">
        <f t="shared" si="0"/>
        <v>1280465</v>
      </c>
      <c r="U3" s="20"/>
      <c r="V3" s="20"/>
      <c r="W3" s="20"/>
      <c r="X3" s="20"/>
      <c r="Y3" s="20">
        <v>0</v>
      </c>
      <c r="Z3" s="20"/>
      <c r="AA3" s="20"/>
      <c r="AB3" s="20"/>
      <c r="AC3" s="17">
        <f t="shared" ref="AC3:AC66" si="1">SUM(V3:AB3)</f>
        <v>0</v>
      </c>
      <c r="AD3" s="88"/>
      <c r="AE3" s="18">
        <f t="shared" ref="AE3:AE66" si="2">T3+AC3</f>
        <v>1280465</v>
      </c>
    </row>
    <row r="4" spans="1:31">
      <c r="A4" s="82"/>
      <c r="B4" s="82"/>
      <c r="C4" s="23" t="s">
        <v>33</v>
      </c>
      <c r="D4" s="24">
        <v>7535</v>
      </c>
      <c r="E4" s="25"/>
      <c r="F4" s="26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17">
        <f t="shared" si="0"/>
        <v>7535</v>
      </c>
      <c r="U4" s="24"/>
      <c r="V4" s="24"/>
      <c r="W4" s="24"/>
      <c r="X4" s="24"/>
      <c r="Y4" s="24"/>
      <c r="Z4" s="24"/>
      <c r="AA4" s="24"/>
      <c r="AB4" s="24"/>
      <c r="AC4" s="17">
        <f t="shared" si="1"/>
        <v>0</v>
      </c>
      <c r="AD4" s="88"/>
      <c r="AE4" s="18">
        <f t="shared" si="2"/>
        <v>7535</v>
      </c>
    </row>
    <row r="5" spans="1:31" ht="16.5" customHeight="1">
      <c r="A5" s="82" t="s">
        <v>34</v>
      </c>
      <c r="B5" s="82" t="s">
        <v>35</v>
      </c>
      <c r="C5" s="13" t="s">
        <v>31</v>
      </c>
      <c r="D5" s="14">
        <v>1527120</v>
      </c>
      <c r="E5" s="15"/>
      <c r="F5" s="16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7">
        <f t="shared" si="0"/>
        <v>1527120</v>
      </c>
      <c r="U5" s="14"/>
      <c r="V5" s="14">
        <v>4200000</v>
      </c>
      <c r="W5" s="14"/>
      <c r="X5" s="14"/>
      <c r="Y5" s="14">
        <v>0</v>
      </c>
      <c r="Z5" s="14"/>
      <c r="AA5" s="14"/>
      <c r="AB5" s="14"/>
      <c r="AC5" s="17">
        <f>SUM(V5:AB5)</f>
        <v>4200000</v>
      </c>
      <c r="AD5" s="87">
        <f>SUM(T5:T7)+SUM(AC5:AC7)</f>
        <v>16251930</v>
      </c>
      <c r="AE5" s="18">
        <f>T5+AC5</f>
        <v>5727120</v>
      </c>
    </row>
    <row r="6" spans="1:31">
      <c r="A6" s="82"/>
      <c r="B6" s="82"/>
      <c r="C6" s="19" t="s">
        <v>32</v>
      </c>
      <c r="D6" s="20">
        <v>1276536</v>
      </c>
      <c r="E6" s="21">
        <v>1624256</v>
      </c>
      <c r="F6" s="22">
        <v>178540</v>
      </c>
      <c r="G6" s="21"/>
      <c r="H6" s="21">
        <v>0</v>
      </c>
      <c r="I6" s="21">
        <v>0</v>
      </c>
      <c r="J6" s="21">
        <v>283638</v>
      </c>
      <c r="K6" s="21">
        <v>30000</v>
      </c>
      <c r="L6" s="21"/>
      <c r="M6" s="21">
        <v>2090352</v>
      </c>
      <c r="N6" s="21">
        <v>372077</v>
      </c>
      <c r="O6" s="21">
        <v>0</v>
      </c>
      <c r="P6" s="21">
        <v>360000</v>
      </c>
      <c r="Q6" s="21">
        <v>15000</v>
      </c>
      <c r="R6" s="21">
        <v>169032</v>
      </c>
      <c r="S6" s="21">
        <v>233204</v>
      </c>
      <c r="T6" s="17">
        <f t="shared" si="0"/>
        <v>6632635</v>
      </c>
      <c r="U6" s="20"/>
      <c r="V6" s="20">
        <v>3600000</v>
      </c>
      <c r="W6" s="20">
        <v>0</v>
      </c>
      <c r="X6" s="20">
        <v>52000</v>
      </c>
      <c r="Y6" s="20">
        <v>121133</v>
      </c>
      <c r="Z6" s="20">
        <v>0</v>
      </c>
      <c r="AA6" s="20"/>
      <c r="AB6" s="20"/>
      <c r="AC6" s="17">
        <f>SUM(V6:AB6)</f>
        <v>3773133</v>
      </c>
      <c r="AD6" s="88"/>
      <c r="AE6" s="18">
        <f>T6+AC6</f>
        <v>10405768</v>
      </c>
    </row>
    <row r="7" spans="1:31">
      <c r="A7" s="82"/>
      <c r="B7" s="82"/>
      <c r="C7" s="23" t="s">
        <v>33</v>
      </c>
      <c r="D7" s="24">
        <v>6245</v>
      </c>
      <c r="E7" s="25"/>
      <c r="F7" s="26"/>
      <c r="G7" s="25">
        <v>112797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17">
        <f t="shared" si="0"/>
        <v>119042</v>
      </c>
      <c r="U7" s="24"/>
      <c r="V7" s="24"/>
      <c r="W7" s="24"/>
      <c r="X7" s="24"/>
      <c r="Y7" s="24"/>
      <c r="Z7" s="24"/>
      <c r="AA7" s="24"/>
      <c r="AB7" s="24"/>
      <c r="AC7" s="17">
        <f>SUM(V7:AB7)</f>
        <v>0</v>
      </c>
      <c r="AD7" s="88"/>
      <c r="AE7" s="18">
        <f>T7+AC7</f>
        <v>119042</v>
      </c>
    </row>
    <row r="8" spans="1:31">
      <c r="A8" s="82" t="s">
        <v>34</v>
      </c>
      <c r="B8" s="85" t="s">
        <v>36</v>
      </c>
      <c r="C8" s="13" t="s">
        <v>31</v>
      </c>
      <c r="D8" s="14">
        <v>7850889</v>
      </c>
      <c r="E8" s="15"/>
      <c r="F8" s="16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7">
        <f t="shared" si="0"/>
        <v>7850889</v>
      </c>
      <c r="U8" s="14"/>
      <c r="V8" s="14">
        <v>9740000</v>
      </c>
      <c r="W8" s="14"/>
      <c r="X8" s="14"/>
      <c r="Y8" s="14">
        <v>9199706</v>
      </c>
      <c r="Z8" s="14"/>
      <c r="AA8" s="14"/>
      <c r="AB8" s="14"/>
      <c r="AC8" s="17">
        <f t="shared" si="1"/>
        <v>18939706</v>
      </c>
      <c r="AD8" s="87">
        <f>SUM(T8:T10)+SUM(AC8:AC10)</f>
        <v>73651186</v>
      </c>
      <c r="AE8" s="18">
        <f t="shared" si="2"/>
        <v>26790595</v>
      </c>
    </row>
    <row r="9" spans="1:31">
      <c r="A9" s="82"/>
      <c r="B9" s="85"/>
      <c r="C9" s="19" t="s">
        <v>32</v>
      </c>
      <c r="D9" s="20">
        <v>3216236</v>
      </c>
      <c r="E9" s="21">
        <v>2217450</v>
      </c>
      <c r="F9" s="22"/>
      <c r="G9" s="21"/>
      <c r="H9" s="21">
        <v>720000</v>
      </c>
      <c r="I9" s="21">
        <v>352067</v>
      </c>
      <c r="J9" s="21">
        <v>765921</v>
      </c>
      <c r="K9" s="21">
        <v>162500</v>
      </c>
      <c r="L9" s="21">
        <v>235294</v>
      </c>
      <c r="M9" s="21">
        <v>24750</v>
      </c>
      <c r="N9" s="21">
        <v>338794</v>
      </c>
      <c r="O9" s="21">
        <v>21000</v>
      </c>
      <c r="P9" s="21"/>
      <c r="Q9" s="21">
        <v>141030</v>
      </c>
      <c r="R9" s="21">
        <v>178238</v>
      </c>
      <c r="S9" s="27">
        <v>24698819</v>
      </c>
      <c r="T9" s="17">
        <f t="shared" si="0"/>
        <v>33072099</v>
      </c>
      <c r="U9" s="20"/>
      <c r="V9" s="20">
        <v>6700163</v>
      </c>
      <c r="W9" s="20">
        <v>114000</v>
      </c>
      <c r="X9" s="20">
        <v>795000</v>
      </c>
      <c r="Y9" s="20">
        <v>4721547</v>
      </c>
      <c r="Z9" s="20">
        <v>67000</v>
      </c>
      <c r="AA9" s="20"/>
      <c r="AB9" s="20">
        <v>1211470</v>
      </c>
      <c r="AC9" s="17">
        <f t="shared" si="1"/>
        <v>13609180</v>
      </c>
      <c r="AD9" s="88"/>
      <c r="AE9" s="18">
        <f t="shared" si="2"/>
        <v>46681279</v>
      </c>
    </row>
    <row r="10" spans="1:31">
      <c r="A10" s="82"/>
      <c r="B10" s="85"/>
      <c r="C10" s="23" t="s">
        <v>33</v>
      </c>
      <c r="D10" s="24">
        <v>16186</v>
      </c>
      <c r="E10" s="25"/>
      <c r="F10" s="26"/>
      <c r="G10" s="25">
        <v>163126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17">
        <f t="shared" si="0"/>
        <v>179312</v>
      </c>
      <c r="U10" s="24">
        <v>15318</v>
      </c>
      <c r="V10" s="24"/>
      <c r="W10" s="24"/>
      <c r="X10" s="24"/>
      <c r="Y10" s="24"/>
      <c r="Z10" s="24"/>
      <c r="AA10" s="24"/>
      <c r="AB10" s="24"/>
      <c r="AC10" s="17">
        <f t="shared" si="1"/>
        <v>0</v>
      </c>
      <c r="AD10" s="88"/>
      <c r="AE10" s="18">
        <f t="shared" si="2"/>
        <v>179312</v>
      </c>
    </row>
    <row r="11" spans="1:31" ht="16.5" customHeight="1">
      <c r="A11" s="82" t="s">
        <v>34</v>
      </c>
      <c r="B11" s="82" t="s">
        <v>37</v>
      </c>
      <c r="C11" s="13" t="s">
        <v>31</v>
      </c>
      <c r="D11" s="14">
        <v>1882094</v>
      </c>
      <c r="E11" s="15"/>
      <c r="F11" s="16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7">
        <f t="shared" si="0"/>
        <v>1882094</v>
      </c>
      <c r="U11" s="14"/>
      <c r="V11" s="14"/>
      <c r="W11" s="14"/>
      <c r="X11" s="14"/>
      <c r="Y11" s="14">
        <v>1157850</v>
      </c>
      <c r="Z11" s="14"/>
      <c r="AA11" s="14"/>
      <c r="AB11" s="14">
        <v>793385</v>
      </c>
      <c r="AC11" s="17">
        <f t="shared" si="1"/>
        <v>1951235</v>
      </c>
      <c r="AD11" s="87">
        <f>SUM(T11:T13)+SUM(AC11:AC13)</f>
        <v>23274992</v>
      </c>
      <c r="AE11" s="18">
        <f t="shared" si="2"/>
        <v>3833329</v>
      </c>
    </row>
    <row r="12" spans="1:31">
      <c r="A12" s="82"/>
      <c r="B12" s="82"/>
      <c r="C12" s="19" t="s">
        <v>32</v>
      </c>
      <c r="D12" s="20">
        <v>1700770</v>
      </c>
      <c r="E12" s="21">
        <v>1428362</v>
      </c>
      <c r="F12" s="22">
        <v>220832</v>
      </c>
      <c r="G12" s="21"/>
      <c r="H12" s="21">
        <v>480000</v>
      </c>
      <c r="I12" s="21">
        <v>274598</v>
      </c>
      <c r="J12" s="21">
        <v>473505</v>
      </c>
      <c r="K12" s="21">
        <v>70000</v>
      </c>
      <c r="L12" s="21"/>
      <c r="M12" s="21">
        <v>0</v>
      </c>
      <c r="N12" s="21">
        <v>443628</v>
      </c>
      <c r="O12" s="21">
        <v>32000</v>
      </c>
      <c r="P12" s="21">
        <v>280000</v>
      </c>
      <c r="Q12" s="21">
        <v>62300</v>
      </c>
      <c r="R12" s="21">
        <v>1142000</v>
      </c>
      <c r="S12" s="21">
        <v>7839629</v>
      </c>
      <c r="T12" s="17">
        <f t="shared" si="0"/>
        <v>14447624</v>
      </c>
      <c r="U12" s="20"/>
      <c r="V12" s="20">
        <v>2656000</v>
      </c>
      <c r="W12" s="20">
        <v>24000</v>
      </c>
      <c r="X12" s="20">
        <v>10000</v>
      </c>
      <c r="Y12" s="20">
        <v>1964880</v>
      </c>
      <c r="Z12" s="20">
        <v>90000</v>
      </c>
      <c r="AA12" s="20"/>
      <c r="AB12" s="20">
        <v>181255</v>
      </c>
      <c r="AC12" s="17">
        <f t="shared" si="1"/>
        <v>4926135</v>
      </c>
      <c r="AD12" s="88"/>
      <c r="AE12" s="18">
        <f t="shared" si="2"/>
        <v>19373759</v>
      </c>
    </row>
    <row r="13" spans="1:31">
      <c r="A13" s="82"/>
      <c r="B13" s="82"/>
      <c r="C13" s="23" t="s">
        <v>33</v>
      </c>
      <c r="D13" s="24">
        <v>0</v>
      </c>
      <c r="E13" s="25"/>
      <c r="F13" s="26"/>
      <c r="G13" s="25">
        <v>67904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17">
        <f t="shared" si="0"/>
        <v>67904</v>
      </c>
      <c r="U13" s="24"/>
      <c r="V13" s="24"/>
      <c r="W13" s="24"/>
      <c r="X13" s="24"/>
      <c r="Y13" s="24"/>
      <c r="Z13" s="24"/>
      <c r="AA13" s="24"/>
      <c r="AB13" s="24">
        <v>0</v>
      </c>
      <c r="AC13" s="17">
        <f t="shared" si="1"/>
        <v>0</v>
      </c>
      <c r="AD13" s="88"/>
      <c r="AE13" s="18">
        <f t="shared" si="2"/>
        <v>67904</v>
      </c>
    </row>
    <row r="14" spans="1:31" ht="16.5" customHeight="1">
      <c r="A14" s="82" t="s">
        <v>34</v>
      </c>
      <c r="B14" s="82" t="s">
        <v>38</v>
      </c>
      <c r="C14" s="13" t="s">
        <v>31</v>
      </c>
      <c r="D14" s="14">
        <v>1039968</v>
      </c>
      <c r="E14" s="15"/>
      <c r="F14" s="16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>
        <v>535187</v>
      </c>
      <c r="S14" s="15"/>
      <c r="T14" s="17">
        <f t="shared" si="0"/>
        <v>1575155</v>
      </c>
      <c r="U14" s="14"/>
      <c r="V14" s="14">
        <v>4660000</v>
      </c>
      <c r="W14" s="14"/>
      <c r="X14" s="14"/>
      <c r="Y14" s="14">
        <v>4055569</v>
      </c>
      <c r="Z14" s="14"/>
      <c r="AA14" s="14"/>
      <c r="AB14" s="14"/>
      <c r="AC14" s="17">
        <f t="shared" si="1"/>
        <v>8715569</v>
      </c>
      <c r="AD14" s="87">
        <f>SUM(T14:T16)+SUM(AC14:AC16)</f>
        <v>31192454</v>
      </c>
      <c r="AE14" s="18">
        <f t="shared" si="2"/>
        <v>10290724</v>
      </c>
    </row>
    <row r="15" spans="1:31">
      <c r="A15" s="82"/>
      <c r="B15" s="82"/>
      <c r="C15" s="19" t="s">
        <v>32</v>
      </c>
      <c r="D15" s="20">
        <v>1011623</v>
      </c>
      <c r="E15" s="21">
        <v>648952</v>
      </c>
      <c r="F15" s="22">
        <v>112265</v>
      </c>
      <c r="G15" s="21"/>
      <c r="H15" s="21">
        <v>0</v>
      </c>
      <c r="I15" s="21">
        <v>368000</v>
      </c>
      <c r="J15" s="21">
        <v>311393</v>
      </c>
      <c r="K15" s="21">
        <v>0</v>
      </c>
      <c r="L15" s="21">
        <v>382353</v>
      </c>
      <c r="M15" s="21">
        <v>3906</v>
      </c>
      <c r="N15" s="21">
        <v>449510</v>
      </c>
      <c r="O15" s="21"/>
      <c r="P15" s="21">
        <v>660000</v>
      </c>
      <c r="Q15" s="21">
        <v>89250</v>
      </c>
      <c r="R15" s="21">
        <v>759105</v>
      </c>
      <c r="S15" s="21">
        <v>10514310</v>
      </c>
      <c r="T15" s="17">
        <f t="shared" si="0"/>
        <v>15310667</v>
      </c>
      <c r="U15" s="20"/>
      <c r="V15" s="20">
        <v>2297965</v>
      </c>
      <c r="W15" s="20">
        <v>158710</v>
      </c>
      <c r="X15" s="20">
        <v>18000</v>
      </c>
      <c r="Y15" s="20">
        <v>2831624</v>
      </c>
      <c r="Z15" s="20">
        <v>124750</v>
      </c>
      <c r="AA15" s="20"/>
      <c r="AB15" s="20">
        <v>109049</v>
      </c>
      <c r="AC15" s="17">
        <f t="shared" si="1"/>
        <v>5540098</v>
      </c>
      <c r="AD15" s="88"/>
      <c r="AE15" s="18">
        <f t="shared" si="2"/>
        <v>20850765</v>
      </c>
    </row>
    <row r="16" spans="1:31">
      <c r="A16" s="82"/>
      <c r="B16" s="82"/>
      <c r="C16" s="23" t="s">
        <v>33</v>
      </c>
      <c r="D16" s="24">
        <v>965</v>
      </c>
      <c r="E16" s="25"/>
      <c r="F16" s="26"/>
      <c r="G16" s="25">
        <v>50000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17">
        <f t="shared" si="0"/>
        <v>50965</v>
      </c>
      <c r="U16" s="24">
        <v>68000</v>
      </c>
      <c r="V16" s="24"/>
      <c r="W16" s="24"/>
      <c r="X16" s="24"/>
      <c r="Y16" s="24"/>
      <c r="Z16" s="24"/>
      <c r="AA16" s="24"/>
      <c r="AB16" s="24"/>
      <c r="AC16" s="17">
        <f t="shared" si="1"/>
        <v>0</v>
      </c>
      <c r="AD16" s="88"/>
      <c r="AE16" s="18">
        <f t="shared" si="2"/>
        <v>50965</v>
      </c>
    </row>
    <row r="17" spans="1:31" ht="16.5" customHeight="1">
      <c r="A17" s="82" t="s">
        <v>34</v>
      </c>
      <c r="B17" s="82" t="s">
        <v>39</v>
      </c>
      <c r="C17" s="13" t="s">
        <v>31</v>
      </c>
      <c r="D17" s="14">
        <v>724465</v>
      </c>
      <c r="E17" s="15"/>
      <c r="F17" s="16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7">
        <f t="shared" si="0"/>
        <v>724465</v>
      </c>
      <c r="U17" s="14"/>
      <c r="V17" s="14">
        <v>1000000</v>
      </c>
      <c r="W17" s="14"/>
      <c r="X17" s="14"/>
      <c r="Y17" s="14">
        <v>828415</v>
      </c>
      <c r="Z17" s="14"/>
      <c r="AA17" s="14"/>
      <c r="AB17" s="14"/>
      <c r="AC17" s="17">
        <f t="shared" si="1"/>
        <v>1828415</v>
      </c>
      <c r="AD17" s="87">
        <f>SUM(T17:T19)+SUM(AC17:AC19)</f>
        <v>11163500</v>
      </c>
      <c r="AE17" s="18">
        <f t="shared" si="2"/>
        <v>2552880</v>
      </c>
    </row>
    <row r="18" spans="1:31">
      <c r="A18" s="82"/>
      <c r="B18" s="82"/>
      <c r="C18" s="19" t="s">
        <v>32</v>
      </c>
      <c r="D18" s="20">
        <v>703267</v>
      </c>
      <c r="E18" s="21">
        <v>975038</v>
      </c>
      <c r="F18" s="22"/>
      <c r="G18" s="21"/>
      <c r="H18" s="21">
        <v>240000</v>
      </c>
      <c r="I18" s="21">
        <v>0</v>
      </c>
      <c r="J18" s="21">
        <v>273958</v>
      </c>
      <c r="K18" s="21"/>
      <c r="L18" s="21"/>
      <c r="M18" s="21">
        <v>3888</v>
      </c>
      <c r="N18" s="21">
        <v>231497</v>
      </c>
      <c r="O18" s="21"/>
      <c r="P18" s="21">
        <v>30000</v>
      </c>
      <c r="Q18" s="21"/>
      <c r="R18" s="21">
        <v>1806070</v>
      </c>
      <c r="S18" s="21">
        <v>99893</v>
      </c>
      <c r="T18" s="17">
        <f t="shared" si="0"/>
        <v>4363611</v>
      </c>
      <c r="U18" s="20"/>
      <c r="V18" s="20">
        <v>2932030</v>
      </c>
      <c r="W18" s="20">
        <v>0</v>
      </c>
      <c r="X18" s="20"/>
      <c r="Y18" s="20">
        <v>1118602</v>
      </c>
      <c r="Z18" s="20">
        <v>151750</v>
      </c>
      <c r="AA18" s="20"/>
      <c r="AB18" s="20">
        <v>22400</v>
      </c>
      <c r="AC18" s="17">
        <f t="shared" si="1"/>
        <v>4224782</v>
      </c>
      <c r="AD18" s="88"/>
      <c r="AE18" s="18">
        <f t="shared" si="2"/>
        <v>8588393</v>
      </c>
    </row>
    <row r="19" spans="1:31" ht="21" customHeight="1">
      <c r="A19" s="82"/>
      <c r="B19" s="82"/>
      <c r="C19" s="23" t="s">
        <v>33</v>
      </c>
      <c r="D19" s="24">
        <v>0</v>
      </c>
      <c r="E19" s="25"/>
      <c r="F19" s="26"/>
      <c r="G19" s="25">
        <v>22227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17">
        <f t="shared" si="0"/>
        <v>22227</v>
      </c>
      <c r="U19" s="24"/>
      <c r="V19" s="24"/>
      <c r="W19" s="24"/>
      <c r="X19" s="24"/>
      <c r="Y19" s="24"/>
      <c r="Z19" s="24"/>
      <c r="AA19" s="24"/>
      <c r="AB19" s="24"/>
      <c r="AC19" s="17">
        <f t="shared" si="1"/>
        <v>0</v>
      </c>
      <c r="AD19" s="88"/>
      <c r="AE19" s="18">
        <f t="shared" si="2"/>
        <v>22227</v>
      </c>
    </row>
    <row r="20" spans="1:31" ht="16.5" customHeight="1">
      <c r="A20" s="82" t="s">
        <v>34</v>
      </c>
      <c r="B20" s="82" t="s">
        <v>40</v>
      </c>
      <c r="C20" s="13" t="s">
        <v>31</v>
      </c>
      <c r="D20" s="14">
        <v>925090</v>
      </c>
      <c r="E20" s="15"/>
      <c r="F20" s="16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7">
        <f t="shared" si="0"/>
        <v>925090</v>
      </c>
      <c r="U20" s="14"/>
      <c r="V20" s="14"/>
      <c r="W20" s="14"/>
      <c r="X20" s="14"/>
      <c r="Y20" s="14">
        <v>863044</v>
      </c>
      <c r="Z20" s="14"/>
      <c r="AA20" s="14"/>
      <c r="AB20" s="14"/>
      <c r="AC20" s="17">
        <f t="shared" si="1"/>
        <v>863044</v>
      </c>
      <c r="AD20" s="87">
        <f>SUM(T20:T22)+SUM(AC20:AC22)</f>
        <v>10680041</v>
      </c>
      <c r="AE20" s="18">
        <f t="shared" si="2"/>
        <v>1788134</v>
      </c>
    </row>
    <row r="21" spans="1:31">
      <c r="A21" s="82"/>
      <c r="B21" s="82"/>
      <c r="C21" s="19" t="s">
        <v>32</v>
      </c>
      <c r="D21" s="20">
        <v>490644</v>
      </c>
      <c r="E21" s="21">
        <v>499950</v>
      </c>
      <c r="F21" s="22">
        <v>321101</v>
      </c>
      <c r="G21" s="21"/>
      <c r="H21" s="21">
        <v>240000</v>
      </c>
      <c r="I21" s="21">
        <v>128500</v>
      </c>
      <c r="J21" s="21">
        <v>167392</v>
      </c>
      <c r="K21" s="21"/>
      <c r="L21" s="21">
        <v>147060</v>
      </c>
      <c r="M21" s="21">
        <v>5148</v>
      </c>
      <c r="N21" s="21">
        <v>404560</v>
      </c>
      <c r="O21" s="21"/>
      <c r="P21" s="21"/>
      <c r="Q21" s="21"/>
      <c r="R21" s="21">
        <v>152889</v>
      </c>
      <c r="S21" s="21">
        <v>5275878</v>
      </c>
      <c r="T21" s="17">
        <f t="shared" si="0"/>
        <v>7833122</v>
      </c>
      <c r="U21" s="20"/>
      <c r="V21" s="20">
        <v>50114</v>
      </c>
      <c r="W21" s="20">
        <v>0</v>
      </c>
      <c r="X21" s="20"/>
      <c r="Y21" s="20">
        <v>390197</v>
      </c>
      <c r="Z21" s="20">
        <v>0</v>
      </c>
      <c r="AA21" s="20"/>
      <c r="AB21" s="20">
        <v>136849</v>
      </c>
      <c r="AC21" s="17">
        <f t="shared" si="1"/>
        <v>577160</v>
      </c>
      <c r="AD21" s="88"/>
      <c r="AE21" s="18">
        <f t="shared" si="2"/>
        <v>8410282</v>
      </c>
    </row>
    <row r="22" spans="1:31">
      <c r="A22" s="82"/>
      <c r="B22" s="82"/>
      <c r="C22" s="23" t="s">
        <v>33</v>
      </c>
      <c r="D22" s="24"/>
      <c r="E22" s="25"/>
      <c r="F22" s="26"/>
      <c r="G22" s="25">
        <v>481625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17">
        <f t="shared" si="0"/>
        <v>481625</v>
      </c>
      <c r="U22" s="24"/>
      <c r="V22" s="24"/>
      <c r="W22" s="24"/>
      <c r="X22" s="24"/>
      <c r="Y22" s="24"/>
      <c r="Z22" s="24"/>
      <c r="AA22" s="24"/>
      <c r="AB22" s="24"/>
      <c r="AC22" s="17">
        <f t="shared" si="1"/>
        <v>0</v>
      </c>
      <c r="AD22" s="88"/>
      <c r="AE22" s="18">
        <f t="shared" si="2"/>
        <v>481625</v>
      </c>
    </row>
    <row r="23" spans="1:31" ht="16.5" customHeight="1">
      <c r="A23" s="82" t="s">
        <v>41</v>
      </c>
      <c r="B23" s="82" t="s">
        <v>42</v>
      </c>
      <c r="C23" s="13" t="s">
        <v>31</v>
      </c>
      <c r="D23" s="14">
        <v>775036</v>
      </c>
      <c r="E23" s="15"/>
      <c r="F23" s="16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7">
        <f t="shared" si="0"/>
        <v>775036</v>
      </c>
      <c r="U23" s="14"/>
      <c r="V23" s="14">
        <v>3500000</v>
      </c>
      <c r="W23" s="14"/>
      <c r="X23" s="14"/>
      <c r="Y23" s="14">
        <v>0</v>
      </c>
      <c r="Z23" s="14"/>
      <c r="AA23" s="14"/>
      <c r="AB23" s="14"/>
      <c r="AC23" s="17">
        <f>SUM(V23:AB23)</f>
        <v>3500000</v>
      </c>
      <c r="AD23" s="87">
        <f>SUM(T23:T25)+SUM(AC23:AC25)</f>
        <v>13329752</v>
      </c>
      <c r="AE23" s="18">
        <f>T23+AC23</f>
        <v>4275036</v>
      </c>
    </row>
    <row r="24" spans="1:31">
      <c r="A24" s="82"/>
      <c r="B24" s="82"/>
      <c r="C24" s="19" t="s">
        <v>32</v>
      </c>
      <c r="D24" s="20">
        <v>724379</v>
      </c>
      <c r="E24" s="21">
        <v>931254</v>
      </c>
      <c r="F24" s="22"/>
      <c r="G24" s="21"/>
      <c r="H24" s="21">
        <v>0</v>
      </c>
      <c r="I24" s="21">
        <v>0</v>
      </c>
      <c r="J24" s="21">
        <v>335332</v>
      </c>
      <c r="K24" s="21">
        <v>120000</v>
      </c>
      <c r="L24" s="21"/>
      <c r="M24" s="21">
        <v>87516</v>
      </c>
      <c r="N24" s="21"/>
      <c r="O24" s="21">
        <v>63000</v>
      </c>
      <c r="P24" s="21"/>
      <c r="Q24" s="21">
        <v>96500</v>
      </c>
      <c r="R24" s="21">
        <v>1866400</v>
      </c>
      <c r="S24" s="21">
        <v>506652</v>
      </c>
      <c r="T24" s="17">
        <f t="shared" si="0"/>
        <v>4731033</v>
      </c>
      <c r="U24" s="20"/>
      <c r="V24" s="20">
        <v>4000000</v>
      </c>
      <c r="W24" s="20">
        <v>0</v>
      </c>
      <c r="X24" s="20">
        <v>72000</v>
      </c>
      <c r="Y24" s="20">
        <v>221683</v>
      </c>
      <c r="Z24" s="20">
        <v>30000</v>
      </c>
      <c r="AA24" s="20"/>
      <c r="AB24" s="20"/>
      <c r="AC24" s="17">
        <f>SUM(V24:AB24)</f>
        <v>4323683</v>
      </c>
      <c r="AD24" s="88"/>
      <c r="AE24" s="18">
        <f>T24+AC24</f>
        <v>9054716</v>
      </c>
    </row>
    <row r="25" spans="1:31">
      <c r="A25" s="82"/>
      <c r="B25" s="82"/>
      <c r="C25" s="23" t="s">
        <v>33</v>
      </c>
      <c r="D25" s="24">
        <v>0</v>
      </c>
      <c r="E25" s="25"/>
      <c r="F25" s="26"/>
      <c r="G25" s="25">
        <v>0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17">
        <f t="shared" si="0"/>
        <v>0</v>
      </c>
      <c r="U25" s="24"/>
      <c r="V25" s="24"/>
      <c r="W25" s="24"/>
      <c r="X25" s="24"/>
      <c r="Y25" s="24"/>
      <c r="Z25" s="24"/>
      <c r="AA25" s="24"/>
      <c r="AB25" s="24"/>
      <c r="AC25" s="17">
        <f>SUM(V25:AB25)</f>
        <v>0</v>
      </c>
      <c r="AD25" s="88"/>
      <c r="AE25" s="18">
        <f>T25+AC25</f>
        <v>0</v>
      </c>
    </row>
    <row r="26" spans="1:31" ht="16.5" customHeight="1">
      <c r="A26" s="82" t="s">
        <v>41</v>
      </c>
      <c r="B26" s="82" t="s">
        <v>43</v>
      </c>
      <c r="C26" s="13" t="s">
        <v>31</v>
      </c>
      <c r="D26" s="14">
        <v>5040458</v>
      </c>
      <c r="E26" s="15"/>
      <c r="F26" s="16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>
        <v>2479312</v>
      </c>
      <c r="S26" s="15"/>
      <c r="T26" s="17">
        <f t="shared" si="0"/>
        <v>7519770</v>
      </c>
      <c r="U26" s="14"/>
      <c r="V26" s="14"/>
      <c r="W26" s="14"/>
      <c r="X26" s="14"/>
      <c r="Y26" s="14">
        <v>1112422</v>
      </c>
      <c r="Z26" s="14"/>
      <c r="AA26" s="14"/>
      <c r="AB26" s="14"/>
      <c r="AC26" s="17">
        <f t="shared" si="1"/>
        <v>1112422</v>
      </c>
      <c r="AD26" s="87">
        <f>SUM(T26:T28)+SUM(AC26:AC28)</f>
        <v>43720157</v>
      </c>
      <c r="AE26" s="18">
        <f t="shared" si="2"/>
        <v>8632192</v>
      </c>
    </row>
    <row r="27" spans="1:31">
      <c r="A27" s="82"/>
      <c r="B27" s="82"/>
      <c r="C27" s="19" t="s">
        <v>32</v>
      </c>
      <c r="D27" s="20">
        <v>2168038</v>
      </c>
      <c r="E27" s="21">
        <v>3244936</v>
      </c>
      <c r="F27" s="22"/>
      <c r="G27" s="21"/>
      <c r="H27" s="21">
        <v>960000</v>
      </c>
      <c r="I27" s="21">
        <v>500251</v>
      </c>
      <c r="J27" s="21">
        <v>1083320</v>
      </c>
      <c r="K27" s="21">
        <v>237500</v>
      </c>
      <c r="L27" s="21">
        <v>519608</v>
      </c>
      <c r="M27" s="21">
        <v>9000</v>
      </c>
      <c r="N27" s="21">
        <v>850754</v>
      </c>
      <c r="O27" s="21">
        <v>16000</v>
      </c>
      <c r="P27" s="21">
        <v>1230000</v>
      </c>
      <c r="Q27" s="21">
        <v>356350</v>
      </c>
      <c r="R27" s="21">
        <v>216637</v>
      </c>
      <c r="S27" s="27">
        <v>19993511</v>
      </c>
      <c r="T27" s="17">
        <f t="shared" si="0"/>
        <v>31385905</v>
      </c>
      <c r="U27" s="20"/>
      <c r="V27" s="20">
        <v>946267</v>
      </c>
      <c r="W27" s="20">
        <v>72000</v>
      </c>
      <c r="X27" s="20">
        <v>885000</v>
      </c>
      <c r="Y27" s="20">
        <v>1544396</v>
      </c>
      <c r="Z27" s="20">
        <v>114000</v>
      </c>
      <c r="AA27" s="20"/>
      <c r="AB27" s="20">
        <v>128363</v>
      </c>
      <c r="AC27" s="17">
        <f t="shared" si="1"/>
        <v>3690026</v>
      </c>
      <c r="AD27" s="88"/>
      <c r="AE27" s="18">
        <f t="shared" si="2"/>
        <v>35075931</v>
      </c>
    </row>
    <row r="28" spans="1:31">
      <c r="A28" s="82"/>
      <c r="B28" s="82"/>
      <c r="C28" s="23" t="s">
        <v>33</v>
      </c>
      <c r="D28" s="24">
        <v>12034</v>
      </c>
      <c r="E28" s="25"/>
      <c r="F28" s="26"/>
      <c r="G28" s="25">
        <v>0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17">
        <f t="shared" si="0"/>
        <v>12034</v>
      </c>
      <c r="U28" s="24">
        <v>135297</v>
      </c>
      <c r="V28" s="24"/>
      <c r="W28" s="24"/>
      <c r="X28" s="24"/>
      <c r="Y28" s="24"/>
      <c r="Z28" s="24"/>
      <c r="AA28" s="24"/>
      <c r="AB28" s="24"/>
      <c r="AC28" s="17">
        <f t="shared" si="1"/>
        <v>0</v>
      </c>
      <c r="AD28" s="88"/>
      <c r="AE28" s="18">
        <f t="shared" si="2"/>
        <v>12034</v>
      </c>
    </row>
    <row r="29" spans="1:31" ht="16.5" customHeight="1">
      <c r="A29" s="82" t="s">
        <v>41</v>
      </c>
      <c r="B29" s="82" t="s">
        <v>44</v>
      </c>
      <c r="C29" s="13" t="s">
        <v>31</v>
      </c>
      <c r="D29" s="14">
        <v>6750492</v>
      </c>
      <c r="E29" s="15"/>
      <c r="F29" s="16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7">
        <f t="shared" si="0"/>
        <v>6750492</v>
      </c>
      <c r="U29" s="14"/>
      <c r="V29" s="14">
        <v>2713000</v>
      </c>
      <c r="W29" s="14"/>
      <c r="X29" s="14"/>
      <c r="Y29" s="14">
        <v>3331184</v>
      </c>
      <c r="Z29" s="14"/>
      <c r="AA29" s="14"/>
      <c r="AB29" s="14"/>
      <c r="AC29" s="17">
        <f t="shared" si="1"/>
        <v>6044184</v>
      </c>
      <c r="AD29" s="87">
        <f>SUM(T29:T31)+SUM(AC29:AC31)</f>
        <v>49923150</v>
      </c>
      <c r="AE29" s="18">
        <f t="shared" si="2"/>
        <v>12794676</v>
      </c>
    </row>
    <row r="30" spans="1:31">
      <c r="A30" s="82"/>
      <c r="B30" s="82"/>
      <c r="C30" s="19" t="s">
        <v>32</v>
      </c>
      <c r="D30" s="20">
        <v>2070730</v>
      </c>
      <c r="E30" s="21">
        <v>2812061</v>
      </c>
      <c r="F30" s="22">
        <v>24570</v>
      </c>
      <c r="G30" s="21"/>
      <c r="H30" s="21">
        <v>240000</v>
      </c>
      <c r="I30" s="21">
        <v>153000</v>
      </c>
      <c r="J30" s="21">
        <v>539704</v>
      </c>
      <c r="K30" s="21">
        <v>225000</v>
      </c>
      <c r="L30" s="21">
        <v>245099</v>
      </c>
      <c r="M30" s="21">
        <v>27036</v>
      </c>
      <c r="N30" s="21">
        <v>1047421</v>
      </c>
      <c r="O30" s="21">
        <v>16000</v>
      </c>
      <c r="P30" s="21">
        <v>460000</v>
      </c>
      <c r="Q30" s="21">
        <v>169000</v>
      </c>
      <c r="R30" s="21">
        <v>420897</v>
      </c>
      <c r="S30" s="21">
        <v>15843947</v>
      </c>
      <c r="T30" s="17">
        <f t="shared" si="0"/>
        <v>24294465</v>
      </c>
      <c r="U30" s="20"/>
      <c r="V30" s="20">
        <v>8526023</v>
      </c>
      <c r="W30" s="20">
        <v>96000</v>
      </c>
      <c r="X30" s="20">
        <v>597000</v>
      </c>
      <c r="Y30" s="20">
        <v>2975500</v>
      </c>
      <c r="Z30" s="20">
        <v>208750</v>
      </c>
      <c r="AA30" s="20"/>
      <c r="AB30" s="20">
        <v>209332</v>
      </c>
      <c r="AC30" s="17">
        <f t="shared" si="1"/>
        <v>12612605</v>
      </c>
      <c r="AD30" s="88"/>
      <c r="AE30" s="18">
        <f t="shared" si="2"/>
        <v>36907070</v>
      </c>
    </row>
    <row r="31" spans="1:31">
      <c r="A31" s="82"/>
      <c r="B31" s="82"/>
      <c r="C31" s="23" t="s">
        <v>33</v>
      </c>
      <c r="D31" s="24">
        <v>59098</v>
      </c>
      <c r="E31" s="25"/>
      <c r="F31" s="26"/>
      <c r="G31" s="25">
        <v>162306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17">
        <f t="shared" si="0"/>
        <v>221404</v>
      </c>
      <c r="U31" s="24">
        <v>145724</v>
      </c>
      <c r="V31" s="24"/>
      <c r="W31" s="24"/>
      <c r="X31" s="24"/>
      <c r="Y31" s="24"/>
      <c r="Z31" s="24"/>
      <c r="AA31" s="24"/>
      <c r="AB31" s="24"/>
      <c r="AC31" s="17">
        <f t="shared" si="1"/>
        <v>0</v>
      </c>
      <c r="AD31" s="88"/>
      <c r="AE31" s="18">
        <f t="shared" si="2"/>
        <v>221404</v>
      </c>
    </row>
    <row r="32" spans="1:31" ht="16.5" customHeight="1">
      <c r="A32" s="82" t="s">
        <v>41</v>
      </c>
      <c r="B32" s="82" t="s">
        <v>45</v>
      </c>
      <c r="C32" s="13" t="s">
        <v>31</v>
      </c>
      <c r="D32" s="14">
        <v>7081096</v>
      </c>
      <c r="E32" s="15"/>
      <c r="F32" s="16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>
        <v>396916</v>
      </c>
      <c r="S32" s="15"/>
      <c r="T32" s="17">
        <f t="shared" si="0"/>
        <v>7478012</v>
      </c>
      <c r="U32" s="14"/>
      <c r="V32" s="14"/>
      <c r="W32" s="14"/>
      <c r="X32" s="14"/>
      <c r="Y32" s="14">
        <v>1451043</v>
      </c>
      <c r="Z32" s="14"/>
      <c r="AA32" s="14"/>
      <c r="AB32" s="14">
        <v>1871533</v>
      </c>
      <c r="AC32" s="17">
        <f t="shared" si="1"/>
        <v>3322576</v>
      </c>
      <c r="AD32" s="87">
        <f>SUM(T32:T34)+SUM(AC32:AC34)</f>
        <v>41752003</v>
      </c>
      <c r="AE32" s="18">
        <f t="shared" si="2"/>
        <v>10800588</v>
      </c>
    </row>
    <row r="33" spans="1:31">
      <c r="A33" s="82"/>
      <c r="B33" s="82"/>
      <c r="C33" s="19" t="s">
        <v>32</v>
      </c>
      <c r="D33" s="20">
        <v>3012564</v>
      </c>
      <c r="E33" s="21">
        <v>3349059</v>
      </c>
      <c r="F33" s="22">
        <v>637318</v>
      </c>
      <c r="G33" s="21"/>
      <c r="H33" s="21">
        <v>840000</v>
      </c>
      <c r="I33" s="21">
        <v>215000</v>
      </c>
      <c r="J33" s="21">
        <v>434610</v>
      </c>
      <c r="K33" s="21">
        <v>60000</v>
      </c>
      <c r="L33" s="21">
        <v>147059</v>
      </c>
      <c r="M33" s="21">
        <v>0</v>
      </c>
      <c r="N33" s="21">
        <v>996579</v>
      </c>
      <c r="O33" s="21">
        <v>42000</v>
      </c>
      <c r="P33" s="21">
        <v>325000</v>
      </c>
      <c r="Q33" s="21">
        <v>62035</v>
      </c>
      <c r="R33" s="21">
        <v>39300</v>
      </c>
      <c r="S33" s="21">
        <v>16763418</v>
      </c>
      <c r="T33" s="17">
        <f t="shared" si="0"/>
        <v>26923942</v>
      </c>
      <c r="U33" s="20"/>
      <c r="V33" s="20">
        <v>205968</v>
      </c>
      <c r="W33" s="20">
        <v>36000</v>
      </c>
      <c r="X33" s="20">
        <v>28000</v>
      </c>
      <c r="Y33" s="20">
        <v>2621936</v>
      </c>
      <c r="Z33" s="20">
        <v>927101</v>
      </c>
      <c r="AA33" s="20"/>
      <c r="AB33" s="20">
        <v>149397</v>
      </c>
      <c r="AC33" s="17">
        <f t="shared" si="1"/>
        <v>3968402</v>
      </c>
      <c r="AD33" s="88"/>
      <c r="AE33" s="18">
        <f t="shared" si="2"/>
        <v>30892344</v>
      </c>
    </row>
    <row r="34" spans="1:31">
      <c r="A34" s="82"/>
      <c r="B34" s="82"/>
      <c r="C34" s="23" t="s">
        <v>33</v>
      </c>
      <c r="D34" s="24">
        <v>2960</v>
      </c>
      <c r="E34" s="25"/>
      <c r="F34" s="26"/>
      <c r="G34" s="25">
        <v>56111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17">
        <f t="shared" ref="T34:T97" si="3">SUM(D34:S34)</f>
        <v>59071</v>
      </c>
      <c r="U34" s="24">
        <v>74998</v>
      </c>
      <c r="V34" s="24"/>
      <c r="W34" s="24"/>
      <c r="X34" s="24"/>
      <c r="Y34" s="24"/>
      <c r="Z34" s="24"/>
      <c r="AA34" s="24"/>
      <c r="AB34" s="24"/>
      <c r="AC34" s="17">
        <f t="shared" si="1"/>
        <v>0</v>
      </c>
      <c r="AD34" s="88"/>
      <c r="AE34" s="18">
        <f t="shared" si="2"/>
        <v>59071</v>
      </c>
    </row>
    <row r="35" spans="1:31" ht="16.5" customHeight="1">
      <c r="A35" s="82" t="s">
        <v>41</v>
      </c>
      <c r="B35" s="82" t="s">
        <v>46</v>
      </c>
      <c r="C35" s="13" t="s">
        <v>31</v>
      </c>
      <c r="D35" s="14">
        <v>2933243</v>
      </c>
      <c r="E35" s="15"/>
      <c r="F35" s="16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7">
        <f t="shared" si="3"/>
        <v>2933243</v>
      </c>
      <c r="U35" s="14"/>
      <c r="V35" s="14">
        <v>250000</v>
      </c>
      <c r="W35" s="14"/>
      <c r="X35" s="14"/>
      <c r="Y35" s="14">
        <v>785924</v>
      </c>
      <c r="Z35" s="14"/>
      <c r="AA35" s="14">
        <v>99990</v>
      </c>
      <c r="AB35" s="14"/>
      <c r="AC35" s="17">
        <f t="shared" si="1"/>
        <v>1135914</v>
      </c>
      <c r="AD35" s="87">
        <f>SUM(T35:T37)+SUM(AC35:AC37)</f>
        <v>22849620</v>
      </c>
      <c r="AE35" s="18">
        <f t="shared" si="2"/>
        <v>4069157</v>
      </c>
    </row>
    <row r="36" spans="1:31">
      <c r="A36" s="82"/>
      <c r="B36" s="82"/>
      <c r="C36" s="19" t="s">
        <v>32</v>
      </c>
      <c r="D36" s="20">
        <v>691949</v>
      </c>
      <c r="E36" s="21">
        <v>1690299</v>
      </c>
      <c r="F36" s="22"/>
      <c r="G36" s="21"/>
      <c r="H36" s="21">
        <v>360000</v>
      </c>
      <c r="I36" s="21">
        <v>131500</v>
      </c>
      <c r="J36" s="21">
        <v>269229</v>
      </c>
      <c r="K36" s="21">
        <v>40000</v>
      </c>
      <c r="L36" s="21">
        <v>78432</v>
      </c>
      <c r="M36" s="21">
        <v>3402</v>
      </c>
      <c r="N36" s="21">
        <v>308733</v>
      </c>
      <c r="O36" s="21"/>
      <c r="P36" s="21">
        <v>605000</v>
      </c>
      <c r="Q36" s="21">
        <v>107375</v>
      </c>
      <c r="R36" s="21">
        <v>55000</v>
      </c>
      <c r="S36" s="21">
        <v>9748329</v>
      </c>
      <c r="T36" s="17">
        <f t="shared" si="3"/>
        <v>14089248</v>
      </c>
      <c r="U36" s="20"/>
      <c r="V36" s="20">
        <v>1580000</v>
      </c>
      <c r="W36" s="20">
        <v>42000</v>
      </c>
      <c r="X36" s="20">
        <v>25000</v>
      </c>
      <c r="Y36" s="20">
        <v>1167010</v>
      </c>
      <c r="Z36" s="20">
        <v>158750</v>
      </c>
      <c r="AA36" s="20">
        <v>1400010</v>
      </c>
      <c r="AB36" s="20">
        <v>188361</v>
      </c>
      <c r="AC36" s="17">
        <f t="shared" si="1"/>
        <v>4561131</v>
      </c>
      <c r="AD36" s="88"/>
      <c r="AE36" s="18">
        <f t="shared" si="2"/>
        <v>18650379</v>
      </c>
    </row>
    <row r="37" spans="1:31">
      <c r="A37" s="82"/>
      <c r="B37" s="82"/>
      <c r="C37" s="23" t="s">
        <v>33</v>
      </c>
      <c r="D37" s="24">
        <v>0</v>
      </c>
      <c r="E37" s="25"/>
      <c r="F37" s="26"/>
      <c r="G37" s="25">
        <v>130084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17">
        <f t="shared" si="3"/>
        <v>130084</v>
      </c>
      <c r="U37" s="24"/>
      <c r="V37" s="24"/>
      <c r="W37" s="24"/>
      <c r="X37" s="24"/>
      <c r="Y37" s="24"/>
      <c r="Z37" s="24"/>
      <c r="AA37" s="24"/>
      <c r="AB37" s="24"/>
      <c r="AC37" s="17">
        <f t="shared" si="1"/>
        <v>0</v>
      </c>
      <c r="AD37" s="88"/>
      <c r="AE37" s="18">
        <f t="shared" si="2"/>
        <v>130084</v>
      </c>
    </row>
    <row r="38" spans="1:31" ht="16.5" customHeight="1">
      <c r="A38" s="82" t="s">
        <v>47</v>
      </c>
      <c r="B38" s="82" t="s">
        <v>48</v>
      </c>
      <c r="C38" s="13" t="s">
        <v>31</v>
      </c>
      <c r="D38" s="14">
        <v>489900</v>
      </c>
      <c r="E38" s="15"/>
      <c r="F38" s="16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7">
        <f t="shared" si="3"/>
        <v>489900</v>
      </c>
      <c r="U38" s="14"/>
      <c r="V38" s="14">
        <v>4000000</v>
      </c>
      <c r="W38" s="14"/>
      <c r="X38" s="14"/>
      <c r="Y38" s="14">
        <v>0</v>
      </c>
      <c r="Z38" s="14"/>
      <c r="AA38" s="14"/>
      <c r="AB38" s="14"/>
      <c r="AC38" s="17">
        <f t="shared" si="1"/>
        <v>4000000</v>
      </c>
      <c r="AD38" s="87">
        <f>SUM(T38:T40)+SUM(AC38:AC40)</f>
        <v>12510889</v>
      </c>
      <c r="AE38" s="18">
        <f t="shared" si="2"/>
        <v>4489900</v>
      </c>
    </row>
    <row r="39" spans="1:31">
      <c r="A39" s="82"/>
      <c r="B39" s="82"/>
      <c r="C39" s="19" t="s">
        <v>32</v>
      </c>
      <c r="D39" s="20">
        <v>937381</v>
      </c>
      <c r="E39" s="21">
        <v>1348393</v>
      </c>
      <c r="F39" s="22"/>
      <c r="G39" s="21"/>
      <c r="H39" s="21">
        <v>0</v>
      </c>
      <c r="I39" s="21">
        <v>0</v>
      </c>
      <c r="J39" s="21">
        <v>1399114</v>
      </c>
      <c r="K39" s="21"/>
      <c r="L39" s="21"/>
      <c r="M39" s="21">
        <v>29592</v>
      </c>
      <c r="N39" s="21"/>
      <c r="O39" s="21"/>
      <c r="P39" s="21"/>
      <c r="Q39" s="21"/>
      <c r="R39" s="21"/>
      <c r="S39" s="21">
        <v>54129</v>
      </c>
      <c r="T39" s="17">
        <f t="shared" si="3"/>
        <v>3768609</v>
      </c>
      <c r="U39" s="20"/>
      <c r="V39" s="20">
        <v>3600000</v>
      </c>
      <c r="W39" s="20">
        <v>0</v>
      </c>
      <c r="X39" s="20">
        <v>360000</v>
      </c>
      <c r="Y39" s="20">
        <v>144040</v>
      </c>
      <c r="Z39" s="20">
        <v>0</v>
      </c>
      <c r="AA39" s="20"/>
      <c r="AB39" s="20">
        <v>80000</v>
      </c>
      <c r="AC39" s="17">
        <f t="shared" si="1"/>
        <v>4184040</v>
      </c>
      <c r="AD39" s="88"/>
      <c r="AE39" s="18">
        <f t="shared" si="2"/>
        <v>7952649</v>
      </c>
    </row>
    <row r="40" spans="1:31">
      <c r="A40" s="82"/>
      <c r="B40" s="82"/>
      <c r="C40" s="23" t="s">
        <v>33</v>
      </c>
      <c r="D40" s="24">
        <v>10405</v>
      </c>
      <c r="E40" s="25"/>
      <c r="F40" s="26"/>
      <c r="G40" s="25">
        <v>57935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17">
        <f t="shared" si="3"/>
        <v>68340</v>
      </c>
      <c r="U40" s="24"/>
      <c r="V40" s="24"/>
      <c r="W40" s="24"/>
      <c r="X40" s="24"/>
      <c r="Y40" s="24"/>
      <c r="Z40" s="24"/>
      <c r="AA40" s="24"/>
      <c r="AB40" s="24"/>
      <c r="AC40" s="17">
        <f t="shared" si="1"/>
        <v>0</v>
      </c>
      <c r="AD40" s="88"/>
      <c r="AE40" s="18">
        <f t="shared" si="2"/>
        <v>68340</v>
      </c>
    </row>
    <row r="41" spans="1:31" ht="16.5" customHeight="1">
      <c r="A41" s="82" t="s">
        <v>47</v>
      </c>
      <c r="B41" s="82" t="s">
        <v>49</v>
      </c>
      <c r="C41" s="13" t="s">
        <v>31</v>
      </c>
      <c r="D41" s="14">
        <v>41850</v>
      </c>
      <c r="E41" s="15"/>
      <c r="F41" s="16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7">
        <f t="shared" si="3"/>
        <v>41850</v>
      </c>
      <c r="U41" s="14"/>
      <c r="V41" s="14"/>
      <c r="W41" s="14"/>
      <c r="X41" s="14"/>
      <c r="Y41" s="14">
        <v>302150</v>
      </c>
      <c r="Z41" s="14"/>
      <c r="AA41" s="14"/>
      <c r="AB41" s="14"/>
      <c r="AC41" s="17">
        <f t="shared" si="1"/>
        <v>302150</v>
      </c>
      <c r="AD41" s="87">
        <f>SUM(T41:T43)+SUM(AC41:AC43)</f>
        <v>4069455</v>
      </c>
      <c r="AE41" s="18">
        <f t="shared" si="2"/>
        <v>344000</v>
      </c>
    </row>
    <row r="42" spans="1:31">
      <c r="A42" s="82"/>
      <c r="B42" s="82"/>
      <c r="C42" s="19" t="s">
        <v>32</v>
      </c>
      <c r="D42" s="20">
        <v>262442</v>
      </c>
      <c r="E42" s="21">
        <v>468000</v>
      </c>
      <c r="F42" s="22"/>
      <c r="G42" s="21"/>
      <c r="H42" s="21">
        <v>240000</v>
      </c>
      <c r="I42" s="21">
        <v>168000</v>
      </c>
      <c r="J42" s="21">
        <v>290732</v>
      </c>
      <c r="K42" s="21"/>
      <c r="L42" s="21"/>
      <c r="M42" s="21">
        <v>1620</v>
      </c>
      <c r="N42" s="21"/>
      <c r="O42" s="21"/>
      <c r="P42" s="21"/>
      <c r="Q42" s="21"/>
      <c r="R42" s="21"/>
      <c r="S42" s="21">
        <v>2008873</v>
      </c>
      <c r="T42" s="17">
        <f t="shared" si="3"/>
        <v>3439667</v>
      </c>
      <c r="U42" s="20"/>
      <c r="V42" s="20">
        <v>14713</v>
      </c>
      <c r="W42" s="20">
        <v>0</v>
      </c>
      <c r="X42" s="20"/>
      <c r="Y42" s="20">
        <v>77076</v>
      </c>
      <c r="Z42" s="20">
        <v>70000</v>
      </c>
      <c r="AA42" s="20"/>
      <c r="AB42" s="20">
        <v>0</v>
      </c>
      <c r="AC42" s="17">
        <f t="shared" si="1"/>
        <v>161789</v>
      </c>
      <c r="AD42" s="88"/>
      <c r="AE42" s="18">
        <f t="shared" si="2"/>
        <v>3601456</v>
      </c>
    </row>
    <row r="43" spans="1:31">
      <c r="A43" s="82"/>
      <c r="B43" s="82"/>
      <c r="C43" s="23" t="s">
        <v>33</v>
      </c>
      <c r="D43" s="24">
        <v>0</v>
      </c>
      <c r="E43" s="25"/>
      <c r="F43" s="26"/>
      <c r="G43" s="25">
        <v>123999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17">
        <f t="shared" si="3"/>
        <v>123999</v>
      </c>
      <c r="U43" s="24"/>
      <c r="V43" s="24"/>
      <c r="W43" s="24"/>
      <c r="X43" s="24"/>
      <c r="Y43" s="24"/>
      <c r="Z43" s="24"/>
      <c r="AA43" s="24"/>
      <c r="AB43" s="24"/>
      <c r="AC43" s="17">
        <f t="shared" si="1"/>
        <v>0</v>
      </c>
      <c r="AD43" s="88"/>
      <c r="AE43" s="18">
        <f t="shared" si="2"/>
        <v>123999</v>
      </c>
    </row>
    <row r="44" spans="1:31" ht="16.5" customHeight="1">
      <c r="A44" s="82" t="s">
        <v>47</v>
      </c>
      <c r="B44" s="82" t="s">
        <v>50</v>
      </c>
      <c r="C44" s="13" t="s">
        <v>31</v>
      </c>
      <c r="D44" s="14">
        <v>125000</v>
      </c>
      <c r="E44" s="15"/>
      <c r="F44" s="16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7">
        <f t="shared" si="3"/>
        <v>125000</v>
      </c>
      <c r="U44" s="14"/>
      <c r="V44" s="14"/>
      <c r="W44" s="14"/>
      <c r="X44" s="14"/>
      <c r="Y44" s="14">
        <v>252000</v>
      </c>
      <c r="Z44" s="14"/>
      <c r="AA44" s="14"/>
      <c r="AB44" s="14"/>
      <c r="AC44" s="17">
        <f t="shared" si="1"/>
        <v>252000</v>
      </c>
      <c r="AD44" s="87">
        <f>SUM(T44:T46)+SUM(AC44:AC46)</f>
        <v>1685258</v>
      </c>
      <c r="AE44" s="18">
        <f t="shared" si="2"/>
        <v>377000</v>
      </c>
    </row>
    <row r="45" spans="1:31">
      <c r="A45" s="82"/>
      <c r="B45" s="82"/>
      <c r="C45" s="19" t="s">
        <v>32</v>
      </c>
      <c r="D45" s="20">
        <v>21600</v>
      </c>
      <c r="E45" s="21">
        <v>390407</v>
      </c>
      <c r="F45" s="22">
        <v>21315</v>
      </c>
      <c r="G45" s="21"/>
      <c r="H45" s="21">
        <v>240000</v>
      </c>
      <c r="I45" s="21">
        <v>22000</v>
      </c>
      <c r="J45" s="21">
        <v>96200</v>
      </c>
      <c r="K45" s="21"/>
      <c r="L45" s="21"/>
      <c r="M45" s="21">
        <v>486</v>
      </c>
      <c r="N45" s="21"/>
      <c r="O45" s="21"/>
      <c r="P45" s="21">
        <v>100000</v>
      </c>
      <c r="Q45" s="21"/>
      <c r="R45" s="21"/>
      <c r="S45" s="21">
        <v>0</v>
      </c>
      <c r="T45" s="17">
        <f t="shared" si="3"/>
        <v>892008</v>
      </c>
      <c r="U45" s="20"/>
      <c r="V45" s="20"/>
      <c r="W45" s="20">
        <v>0</v>
      </c>
      <c r="X45" s="20"/>
      <c r="Y45" s="20">
        <v>237500</v>
      </c>
      <c r="Z45" s="20">
        <v>178750</v>
      </c>
      <c r="AA45" s="20"/>
      <c r="AB45" s="20">
        <v>0</v>
      </c>
      <c r="AC45" s="17">
        <f t="shared" si="1"/>
        <v>416250</v>
      </c>
      <c r="AD45" s="88"/>
      <c r="AE45" s="18">
        <f t="shared" si="2"/>
        <v>1308258</v>
      </c>
    </row>
    <row r="46" spans="1:31">
      <c r="A46" s="82"/>
      <c r="B46" s="82"/>
      <c r="C46" s="23" t="s">
        <v>33</v>
      </c>
      <c r="D46" s="24">
        <v>0</v>
      </c>
      <c r="E46" s="25"/>
      <c r="F46" s="26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17">
        <f t="shared" si="3"/>
        <v>0</v>
      </c>
      <c r="U46" s="24"/>
      <c r="V46" s="24"/>
      <c r="W46" s="24"/>
      <c r="X46" s="24"/>
      <c r="Y46" s="24"/>
      <c r="Z46" s="24"/>
      <c r="AA46" s="24"/>
      <c r="AB46" s="24"/>
      <c r="AC46" s="17">
        <f t="shared" si="1"/>
        <v>0</v>
      </c>
      <c r="AD46" s="88"/>
      <c r="AE46" s="18">
        <f t="shared" si="2"/>
        <v>0</v>
      </c>
    </row>
    <row r="47" spans="1:31" ht="16.5" customHeight="1">
      <c r="A47" s="82" t="s">
        <v>47</v>
      </c>
      <c r="B47" s="82" t="s">
        <v>51</v>
      </c>
      <c r="C47" s="13" t="s">
        <v>31</v>
      </c>
      <c r="D47" s="14">
        <v>6931414</v>
      </c>
      <c r="E47" s="15"/>
      <c r="F47" s="16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>
        <v>371453</v>
      </c>
      <c r="S47" s="15"/>
      <c r="T47" s="17">
        <f t="shared" si="3"/>
        <v>7302867</v>
      </c>
      <c r="U47" s="14"/>
      <c r="V47" s="14">
        <v>50000</v>
      </c>
      <c r="W47" s="14"/>
      <c r="X47" s="14"/>
      <c r="Y47" s="14">
        <v>685683</v>
      </c>
      <c r="Z47" s="14"/>
      <c r="AA47" s="14"/>
      <c r="AB47" s="14"/>
      <c r="AC47" s="17">
        <f t="shared" si="1"/>
        <v>735683</v>
      </c>
      <c r="AD47" s="87">
        <f>SUM(T47:T49)+SUM(AC47:AC49)</f>
        <v>29660138</v>
      </c>
      <c r="AE47" s="18">
        <f t="shared" si="2"/>
        <v>8038550</v>
      </c>
    </row>
    <row r="48" spans="1:31">
      <c r="A48" s="82"/>
      <c r="B48" s="82"/>
      <c r="C48" s="19" t="s">
        <v>32</v>
      </c>
      <c r="D48" s="20">
        <v>2302443</v>
      </c>
      <c r="E48" s="21">
        <v>1439353</v>
      </c>
      <c r="F48" s="22">
        <v>565001</v>
      </c>
      <c r="G48" s="21"/>
      <c r="H48" s="21">
        <v>600000</v>
      </c>
      <c r="I48" s="21">
        <v>731050</v>
      </c>
      <c r="J48" s="21">
        <v>272326</v>
      </c>
      <c r="K48" s="21"/>
      <c r="L48" s="21">
        <v>205883</v>
      </c>
      <c r="M48" s="21">
        <v>1782</v>
      </c>
      <c r="N48" s="21">
        <v>391527</v>
      </c>
      <c r="O48" s="21">
        <v>37000</v>
      </c>
      <c r="P48" s="21"/>
      <c r="Q48" s="21">
        <v>97825</v>
      </c>
      <c r="R48" s="21">
        <v>470667</v>
      </c>
      <c r="S48" s="21">
        <v>10466508</v>
      </c>
      <c r="T48" s="17">
        <f t="shared" si="3"/>
        <v>17581365</v>
      </c>
      <c r="U48" s="20"/>
      <c r="V48" s="20">
        <v>2555391</v>
      </c>
      <c r="W48" s="20">
        <v>42000</v>
      </c>
      <c r="X48" s="20">
        <v>10000</v>
      </c>
      <c r="Y48" s="20">
        <v>937114</v>
      </c>
      <c r="Z48" s="20">
        <v>71000</v>
      </c>
      <c r="AA48" s="20"/>
      <c r="AB48" s="20">
        <v>54000</v>
      </c>
      <c r="AC48" s="17">
        <f t="shared" si="1"/>
        <v>3669505</v>
      </c>
      <c r="AD48" s="88"/>
      <c r="AE48" s="18">
        <f t="shared" si="2"/>
        <v>21250870</v>
      </c>
    </row>
    <row r="49" spans="1:31">
      <c r="A49" s="82"/>
      <c r="B49" s="82"/>
      <c r="C49" s="23" t="s">
        <v>33</v>
      </c>
      <c r="D49" s="24">
        <v>0</v>
      </c>
      <c r="E49" s="25"/>
      <c r="F49" s="26"/>
      <c r="G49" s="25">
        <v>370718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17">
        <f t="shared" si="3"/>
        <v>370718</v>
      </c>
      <c r="U49" s="24">
        <v>25000</v>
      </c>
      <c r="V49" s="24"/>
      <c r="W49" s="24"/>
      <c r="X49" s="24"/>
      <c r="Y49" s="24"/>
      <c r="Z49" s="24"/>
      <c r="AA49" s="24"/>
      <c r="AB49" s="24"/>
      <c r="AC49" s="17">
        <f t="shared" si="1"/>
        <v>0</v>
      </c>
      <c r="AD49" s="88"/>
      <c r="AE49" s="18">
        <f t="shared" si="2"/>
        <v>370718</v>
      </c>
    </row>
    <row r="50" spans="1:31" ht="16.5" customHeight="1">
      <c r="A50" s="82" t="s">
        <v>47</v>
      </c>
      <c r="B50" s="82" t="s">
        <v>52</v>
      </c>
      <c r="C50" s="13" t="s">
        <v>31</v>
      </c>
      <c r="D50" s="14">
        <v>11894233</v>
      </c>
      <c r="E50" s="15"/>
      <c r="F50" s="16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>
        <v>2117000</v>
      </c>
      <c r="S50" s="15"/>
      <c r="T50" s="17">
        <f t="shared" si="3"/>
        <v>14011233</v>
      </c>
      <c r="U50" s="14"/>
      <c r="V50" s="14"/>
      <c r="W50" s="14"/>
      <c r="X50" s="14"/>
      <c r="Y50" s="14">
        <v>5274225</v>
      </c>
      <c r="Z50" s="14"/>
      <c r="AA50" s="14"/>
      <c r="AB50" s="14">
        <v>2553449</v>
      </c>
      <c r="AC50" s="17">
        <f t="shared" si="1"/>
        <v>7827674</v>
      </c>
      <c r="AD50" s="87">
        <f>SUM(T50:T52)+SUM(AC50:AC52)</f>
        <v>59148229</v>
      </c>
      <c r="AE50" s="18">
        <f t="shared" si="2"/>
        <v>21838907</v>
      </c>
    </row>
    <row r="51" spans="1:31">
      <c r="A51" s="82"/>
      <c r="B51" s="82"/>
      <c r="C51" s="19" t="s">
        <v>32</v>
      </c>
      <c r="D51" s="20">
        <v>4300059</v>
      </c>
      <c r="E51" s="21">
        <v>1831841</v>
      </c>
      <c r="F51" s="22">
        <v>1610855</v>
      </c>
      <c r="G51" s="21"/>
      <c r="H51" s="21">
        <v>600000</v>
      </c>
      <c r="I51" s="21">
        <v>122754</v>
      </c>
      <c r="J51" s="21">
        <v>580898</v>
      </c>
      <c r="K51" s="21">
        <v>187500</v>
      </c>
      <c r="L51" s="21">
        <v>205883</v>
      </c>
      <c r="M51" s="21">
        <v>756</v>
      </c>
      <c r="N51" s="21">
        <v>1663382</v>
      </c>
      <c r="O51" s="21">
        <v>43000</v>
      </c>
      <c r="P51" s="21">
        <v>315000</v>
      </c>
      <c r="Q51" s="21">
        <v>119450</v>
      </c>
      <c r="R51" s="21">
        <v>216500</v>
      </c>
      <c r="S51" s="21">
        <v>19688061</v>
      </c>
      <c r="T51" s="17">
        <f t="shared" si="3"/>
        <v>31485939</v>
      </c>
      <c r="U51" s="20"/>
      <c r="V51" s="20">
        <v>391667</v>
      </c>
      <c r="W51" s="20">
        <v>90000</v>
      </c>
      <c r="X51" s="20">
        <v>690000</v>
      </c>
      <c r="Y51" s="20">
        <v>3855923</v>
      </c>
      <c r="Z51" s="20">
        <v>118750</v>
      </c>
      <c r="AA51" s="20"/>
      <c r="AB51" s="20">
        <v>309534</v>
      </c>
      <c r="AC51" s="17">
        <f t="shared" si="1"/>
        <v>5455874</v>
      </c>
      <c r="AD51" s="88"/>
      <c r="AE51" s="18">
        <f t="shared" si="2"/>
        <v>36941813</v>
      </c>
    </row>
    <row r="52" spans="1:31">
      <c r="A52" s="82"/>
      <c r="B52" s="82"/>
      <c r="C52" s="23" t="s">
        <v>33</v>
      </c>
      <c r="D52" s="24">
        <v>141473</v>
      </c>
      <c r="E52" s="25"/>
      <c r="F52" s="26"/>
      <c r="G52" s="25">
        <v>226036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17">
        <f t="shared" si="3"/>
        <v>367509</v>
      </c>
      <c r="U52" s="24">
        <v>99997</v>
      </c>
      <c r="V52" s="24"/>
      <c r="W52" s="24"/>
      <c r="X52" s="24"/>
      <c r="Y52" s="24"/>
      <c r="Z52" s="24"/>
      <c r="AA52" s="24"/>
      <c r="AB52" s="24"/>
      <c r="AC52" s="17">
        <f t="shared" si="1"/>
        <v>0</v>
      </c>
      <c r="AD52" s="88"/>
      <c r="AE52" s="18">
        <f t="shared" si="2"/>
        <v>367509</v>
      </c>
    </row>
    <row r="53" spans="1:31" ht="16.5" customHeight="1">
      <c r="A53" s="82" t="s">
        <v>47</v>
      </c>
      <c r="B53" s="82" t="s">
        <v>53</v>
      </c>
      <c r="C53" s="13" t="s">
        <v>31</v>
      </c>
      <c r="D53" s="14">
        <v>4835288</v>
      </c>
      <c r="E53" s="15"/>
      <c r="F53" s="16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>
        <v>3441475</v>
      </c>
      <c r="S53" s="15"/>
      <c r="T53" s="17">
        <f t="shared" si="3"/>
        <v>8276763</v>
      </c>
      <c r="U53" s="14"/>
      <c r="V53" s="14"/>
      <c r="W53" s="14"/>
      <c r="X53" s="14"/>
      <c r="Y53" s="14">
        <v>260000</v>
      </c>
      <c r="Z53" s="14"/>
      <c r="AA53" s="14"/>
      <c r="AB53" s="14"/>
      <c r="AC53" s="17">
        <f t="shared" si="1"/>
        <v>260000</v>
      </c>
      <c r="AD53" s="87">
        <f>SUM(T53:T55)+SUM(AC53:AC55)</f>
        <v>31801024</v>
      </c>
      <c r="AE53" s="18">
        <f t="shared" si="2"/>
        <v>8536763</v>
      </c>
    </row>
    <row r="54" spans="1:31">
      <c r="A54" s="82"/>
      <c r="B54" s="82"/>
      <c r="C54" s="19" t="s">
        <v>32</v>
      </c>
      <c r="D54" s="20">
        <v>2461850</v>
      </c>
      <c r="E54" s="21">
        <v>1875106</v>
      </c>
      <c r="F54" s="22">
        <v>383954</v>
      </c>
      <c r="G54" s="21"/>
      <c r="H54" s="21">
        <v>480000</v>
      </c>
      <c r="I54" s="21">
        <v>138500</v>
      </c>
      <c r="J54" s="21">
        <v>584955</v>
      </c>
      <c r="K54" s="21">
        <v>160000</v>
      </c>
      <c r="L54" s="21"/>
      <c r="M54" s="21">
        <v>4986</v>
      </c>
      <c r="N54" s="21">
        <v>618851</v>
      </c>
      <c r="O54" s="21">
        <v>72000</v>
      </c>
      <c r="P54" s="21">
        <v>100000</v>
      </c>
      <c r="Q54" s="21">
        <v>118550</v>
      </c>
      <c r="R54" s="21">
        <v>880552</v>
      </c>
      <c r="S54" s="21">
        <v>7721078</v>
      </c>
      <c r="T54" s="17">
        <f t="shared" si="3"/>
        <v>15600382</v>
      </c>
      <c r="U54" s="20"/>
      <c r="V54" s="20">
        <v>43040</v>
      </c>
      <c r="W54" s="20">
        <v>36000</v>
      </c>
      <c r="X54" s="20">
        <v>6600000</v>
      </c>
      <c r="Y54" s="20">
        <v>617472</v>
      </c>
      <c r="Z54" s="20">
        <v>0</v>
      </c>
      <c r="AA54" s="20"/>
      <c r="AB54" s="20">
        <v>101023</v>
      </c>
      <c r="AC54" s="17">
        <f t="shared" si="1"/>
        <v>7397535</v>
      </c>
      <c r="AD54" s="88"/>
      <c r="AE54" s="18">
        <f t="shared" si="2"/>
        <v>22997917</v>
      </c>
    </row>
    <row r="55" spans="1:31">
      <c r="A55" s="82"/>
      <c r="B55" s="82"/>
      <c r="C55" s="23" t="s">
        <v>33</v>
      </c>
      <c r="D55" s="24">
        <v>0</v>
      </c>
      <c r="E55" s="25"/>
      <c r="F55" s="26"/>
      <c r="G55" s="25">
        <v>266344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17">
        <f t="shared" si="3"/>
        <v>266344</v>
      </c>
      <c r="U55" s="24"/>
      <c r="V55" s="24"/>
      <c r="W55" s="24"/>
      <c r="X55" s="24"/>
      <c r="Y55" s="24"/>
      <c r="Z55" s="24"/>
      <c r="AA55" s="24"/>
      <c r="AB55" s="24"/>
      <c r="AC55" s="17">
        <f t="shared" si="1"/>
        <v>0</v>
      </c>
      <c r="AD55" s="88"/>
      <c r="AE55" s="18">
        <f t="shared" si="2"/>
        <v>266344</v>
      </c>
    </row>
    <row r="56" spans="1:31" ht="16.5" customHeight="1">
      <c r="A56" s="82" t="s">
        <v>47</v>
      </c>
      <c r="B56" s="82" t="s">
        <v>54</v>
      </c>
      <c r="C56" s="13" t="s">
        <v>31</v>
      </c>
      <c r="D56" s="14">
        <v>6353901</v>
      </c>
      <c r="E56" s="15"/>
      <c r="F56" s="16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7">
        <f t="shared" si="3"/>
        <v>6353901</v>
      </c>
      <c r="U56" s="14"/>
      <c r="V56" s="14"/>
      <c r="W56" s="14"/>
      <c r="X56" s="14"/>
      <c r="Y56" s="14">
        <v>1853450</v>
      </c>
      <c r="Z56" s="14"/>
      <c r="AA56" s="14"/>
      <c r="AB56" s="14"/>
      <c r="AC56" s="17">
        <f t="shared" si="1"/>
        <v>1853450</v>
      </c>
      <c r="AD56" s="87">
        <f>SUM(T56:T58)+SUM(AC56:AC58)</f>
        <v>26986053</v>
      </c>
      <c r="AE56" s="18">
        <f t="shared" si="2"/>
        <v>8207351</v>
      </c>
    </row>
    <row r="57" spans="1:31">
      <c r="A57" s="82"/>
      <c r="B57" s="82"/>
      <c r="C57" s="19" t="s">
        <v>32</v>
      </c>
      <c r="D57" s="20">
        <v>1010171</v>
      </c>
      <c r="E57" s="21">
        <v>1477576</v>
      </c>
      <c r="F57" s="22">
        <v>244367</v>
      </c>
      <c r="G57" s="21"/>
      <c r="H57" s="21">
        <v>600000</v>
      </c>
      <c r="I57" s="21">
        <v>123529</v>
      </c>
      <c r="J57" s="21">
        <v>462795</v>
      </c>
      <c r="K57" s="21"/>
      <c r="L57" s="21">
        <v>88235</v>
      </c>
      <c r="M57" s="21">
        <v>378</v>
      </c>
      <c r="N57" s="21">
        <v>955832</v>
      </c>
      <c r="O57" s="21">
        <v>28000</v>
      </c>
      <c r="P57" s="21">
        <v>200000</v>
      </c>
      <c r="Q57" s="21">
        <v>297425</v>
      </c>
      <c r="R57" s="21">
        <v>20000</v>
      </c>
      <c r="S57" s="21">
        <v>10466508</v>
      </c>
      <c r="T57" s="17">
        <f t="shared" si="3"/>
        <v>15974816</v>
      </c>
      <c r="U57" s="20"/>
      <c r="V57" s="20">
        <v>450000</v>
      </c>
      <c r="W57" s="20">
        <v>49290</v>
      </c>
      <c r="X57" s="20"/>
      <c r="Y57" s="20">
        <v>1139176</v>
      </c>
      <c r="Z57" s="20">
        <v>356250</v>
      </c>
      <c r="AA57" s="20"/>
      <c r="AB57" s="20">
        <v>10000</v>
      </c>
      <c r="AC57" s="17">
        <f t="shared" si="1"/>
        <v>2004716</v>
      </c>
      <c r="AD57" s="88"/>
      <c r="AE57" s="18">
        <f t="shared" si="2"/>
        <v>17979532</v>
      </c>
    </row>
    <row r="58" spans="1:31" ht="18" customHeight="1">
      <c r="A58" s="82"/>
      <c r="B58" s="82"/>
      <c r="C58" s="23" t="s">
        <v>33</v>
      </c>
      <c r="D58" s="24">
        <v>11460</v>
      </c>
      <c r="E58" s="25"/>
      <c r="F58" s="26"/>
      <c r="G58" s="25">
        <v>787710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17">
        <f t="shared" si="3"/>
        <v>799170</v>
      </c>
      <c r="U58" s="24"/>
      <c r="V58" s="24"/>
      <c r="W58" s="24"/>
      <c r="X58" s="24"/>
      <c r="Y58" s="24"/>
      <c r="Z58" s="24"/>
      <c r="AA58" s="24"/>
      <c r="AB58" s="24"/>
      <c r="AC58" s="17">
        <f t="shared" si="1"/>
        <v>0</v>
      </c>
      <c r="AD58" s="88"/>
      <c r="AE58" s="18">
        <f t="shared" si="2"/>
        <v>799170</v>
      </c>
    </row>
    <row r="59" spans="1:31" ht="16.5" customHeight="1">
      <c r="A59" s="82" t="s">
        <v>47</v>
      </c>
      <c r="B59" s="82" t="s">
        <v>55</v>
      </c>
      <c r="C59" s="13" t="s">
        <v>31</v>
      </c>
      <c r="D59" s="14">
        <v>2107968</v>
      </c>
      <c r="E59" s="15"/>
      <c r="F59" s="16"/>
      <c r="G59" s="15"/>
      <c r="H59" s="15"/>
      <c r="I59" s="15">
        <v>300000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7">
        <f t="shared" si="3"/>
        <v>2407968</v>
      </c>
      <c r="U59" s="14"/>
      <c r="V59" s="14"/>
      <c r="W59" s="14"/>
      <c r="X59" s="14"/>
      <c r="Y59" s="14">
        <v>0</v>
      </c>
      <c r="Z59" s="14"/>
      <c r="AA59" s="14"/>
      <c r="AB59" s="14"/>
      <c r="AC59" s="17">
        <f t="shared" si="1"/>
        <v>0</v>
      </c>
      <c r="AD59" s="87">
        <f>SUM(T59:T61)+SUM(AC59:AC61)</f>
        <v>9530486</v>
      </c>
      <c r="AE59" s="18">
        <f t="shared" si="2"/>
        <v>2407968</v>
      </c>
    </row>
    <row r="60" spans="1:31">
      <c r="A60" s="82"/>
      <c r="B60" s="82"/>
      <c r="C60" s="19" t="s">
        <v>32</v>
      </c>
      <c r="D60" s="20">
        <v>1481008</v>
      </c>
      <c r="E60" s="21">
        <v>810002</v>
      </c>
      <c r="F60" s="22">
        <v>89460</v>
      </c>
      <c r="G60" s="21"/>
      <c r="H60" s="21">
        <v>240000</v>
      </c>
      <c r="I60" s="21">
        <v>184000</v>
      </c>
      <c r="J60" s="21">
        <v>260454</v>
      </c>
      <c r="K60" s="21"/>
      <c r="L60" s="21"/>
      <c r="M60" s="21">
        <v>0</v>
      </c>
      <c r="N60" s="21">
        <v>373103</v>
      </c>
      <c r="O60" s="21"/>
      <c r="P60" s="21"/>
      <c r="Q60" s="21"/>
      <c r="R60" s="21">
        <v>60000</v>
      </c>
      <c r="S60" s="21">
        <v>3411723</v>
      </c>
      <c r="T60" s="17">
        <f t="shared" si="3"/>
        <v>6909750</v>
      </c>
      <c r="U60" s="20"/>
      <c r="V60" s="20"/>
      <c r="W60" s="20">
        <v>0</v>
      </c>
      <c r="X60" s="20"/>
      <c r="Y60" s="20">
        <v>132662</v>
      </c>
      <c r="Z60" s="20">
        <v>50000</v>
      </c>
      <c r="AA60" s="20"/>
      <c r="AB60" s="20">
        <v>0</v>
      </c>
      <c r="AC60" s="17">
        <f t="shared" si="1"/>
        <v>182662</v>
      </c>
      <c r="AD60" s="88"/>
      <c r="AE60" s="18">
        <f t="shared" si="2"/>
        <v>7092412</v>
      </c>
    </row>
    <row r="61" spans="1:31">
      <c r="A61" s="82"/>
      <c r="B61" s="82"/>
      <c r="C61" s="23" t="s">
        <v>33</v>
      </c>
      <c r="D61" s="24">
        <v>0</v>
      </c>
      <c r="E61" s="25"/>
      <c r="F61" s="26"/>
      <c r="G61" s="25">
        <v>30106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17">
        <f t="shared" si="3"/>
        <v>30106</v>
      </c>
      <c r="U61" s="24"/>
      <c r="V61" s="24"/>
      <c r="W61" s="24"/>
      <c r="X61" s="24"/>
      <c r="Y61" s="24"/>
      <c r="Z61" s="24"/>
      <c r="AA61" s="24"/>
      <c r="AB61" s="24"/>
      <c r="AC61" s="17">
        <f t="shared" si="1"/>
        <v>0</v>
      </c>
      <c r="AD61" s="88"/>
      <c r="AE61" s="18">
        <f t="shared" si="2"/>
        <v>30106</v>
      </c>
    </row>
    <row r="62" spans="1:31" ht="16.5" customHeight="1">
      <c r="A62" s="82" t="s">
        <v>56</v>
      </c>
      <c r="B62" s="82" t="s">
        <v>57</v>
      </c>
      <c r="C62" s="13" t="s">
        <v>31</v>
      </c>
      <c r="D62" s="14">
        <v>1514926</v>
      </c>
      <c r="E62" s="15"/>
      <c r="F62" s="16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7">
        <f t="shared" si="3"/>
        <v>1514926</v>
      </c>
      <c r="U62" s="14"/>
      <c r="V62" s="14">
        <v>2000000</v>
      </c>
      <c r="W62" s="14"/>
      <c r="X62" s="14"/>
      <c r="Y62" s="14">
        <v>0</v>
      </c>
      <c r="Z62" s="14"/>
      <c r="AA62" s="14"/>
      <c r="AB62" s="14"/>
      <c r="AC62" s="17">
        <f t="shared" si="1"/>
        <v>2000000</v>
      </c>
      <c r="AD62" s="87">
        <f>SUM(T62:T64)+SUM(AC62:AC64)</f>
        <v>9654644</v>
      </c>
      <c r="AE62" s="18">
        <f t="shared" si="2"/>
        <v>3514926</v>
      </c>
    </row>
    <row r="63" spans="1:31">
      <c r="A63" s="82"/>
      <c r="B63" s="82"/>
      <c r="C63" s="19" t="s">
        <v>32</v>
      </c>
      <c r="D63" s="20">
        <v>941044</v>
      </c>
      <c r="E63" s="21">
        <v>959933</v>
      </c>
      <c r="F63" s="22">
        <v>389690</v>
      </c>
      <c r="G63" s="21"/>
      <c r="H63" s="21">
        <v>0</v>
      </c>
      <c r="I63" s="21">
        <v>10700</v>
      </c>
      <c r="J63" s="21">
        <v>131718</v>
      </c>
      <c r="K63" s="21"/>
      <c r="L63" s="21"/>
      <c r="M63" s="21">
        <v>57960</v>
      </c>
      <c r="N63" s="21">
        <v>61700</v>
      </c>
      <c r="O63" s="21"/>
      <c r="P63" s="21"/>
      <c r="Q63" s="21"/>
      <c r="R63" s="21">
        <v>0</v>
      </c>
      <c r="S63" s="21">
        <v>685923</v>
      </c>
      <c r="T63" s="17">
        <f t="shared" si="3"/>
        <v>3238668</v>
      </c>
      <c r="U63" s="20"/>
      <c r="V63" s="20">
        <v>1000000</v>
      </c>
      <c r="W63" s="20">
        <v>0</v>
      </c>
      <c r="X63" s="20">
        <v>1600000</v>
      </c>
      <c r="Y63" s="20">
        <v>100000</v>
      </c>
      <c r="Z63" s="20">
        <v>0</v>
      </c>
      <c r="AA63" s="20"/>
      <c r="AB63" s="20">
        <v>0</v>
      </c>
      <c r="AC63" s="17">
        <f t="shared" si="1"/>
        <v>2700000</v>
      </c>
      <c r="AD63" s="88"/>
      <c r="AE63" s="18">
        <f t="shared" si="2"/>
        <v>5938668</v>
      </c>
    </row>
    <row r="64" spans="1:31">
      <c r="A64" s="82"/>
      <c r="B64" s="82"/>
      <c r="C64" s="23" t="s">
        <v>33</v>
      </c>
      <c r="D64" s="24">
        <v>4000</v>
      </c>
      <c r="E64" s="25"/>
      <c r="F64" s="26"/>
      <c r="G64" s="25">
        <v>197050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17">
        <f t="shared" si="3"/>
        <v>201050</v>
      </c>
      <c r="U64" s="24"/>
      <c r="V64" s="24"/>
      <c r="W64" s="24"/>
      <c r="X64" s="24"/>
      <c r="Y64" s="24"/>
      <c r="Z64" s="24"/>
      <c r="AA64" s="24"/>
      <c r="AB64" s="24"/>
      <c r="AC64" s="17">
        <f t="shared" si="1"/>
        <v>0</v>
      </c>
      <c r="AD64" s="88"/>
      <c r="AE64" s="18">
        <f t="shared" si="2"/>
        <v>201050</v>
      </c>
    </row>
    <row r="65" spans="1:31" ht="16.5" customHeight="1">
      <c r="A65" s="82" t="s">
        <v>56</v>
      </c>
      <c r="B65" s="82" t="s">
        <v>58</v>
      </c>
      <c r="C65" s="13" t="s">
        <v>31</v>
      </c>
      <c r="D65" s="14">
        <v>2872722</v>
      </c>
      <c r="E65" s="15"/>
      <c r="F65" s="16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7">
        <f t="shared" si="3"/>
        <v>2872722</v>
      </c>
      <c r="U65" s="14"/>
      <c r="V65" s="14"/>
      <c r="W65" s="14"/>
      <c r="X65" s="14"/>
      <c r="Y65" s="14"/>
      <c r="Z65" s="14"/>
      <c r="AA65" s="14"/>
      <c r="AB65" s="14">
        <v>473500</v>
      </c>
      <c r="AC65" s="17">
        <f t="shared" si="1"/>
        <v>473500</v>
      </c>
      <c r="AD65" s="87">
        <f>SUM(T65:T67)+SUM(AC65:AC67)</f>
        <v>13519594</v>
      </c>
      <c r="AE65" s="18">
        <f t="shared" si="2"/>
        <v>3346222</v>
      </c>
    </row>
    <row r="66" spans="1:31">
      <c r="A66" s="82"/>
      <c r="B66" s="82"/>
      <c r="C66" s="19" t="s">
        <v>32</v>
      </c>
      <c r="D66" s="20">
        <v>807364</v>
      </c>
      <c r="E66" s="21">
        <v>685703</v>
      </c>
      <c r="F66" s="22"/>
      <c r="G66" s="21"/>
      <c r="H66" s="21">
        <v>120000</v>
      </c>
      <c r="I66" s="21">
        <v>4000</v>
      </c>
      <c r="J66" s="21">
        <v>136324</v>
      </c>
      <c r="K66" s="21">
        <v>175000</v>
      </c>
      <c r="L66" s="21"/>
      <c r="M66" s="21">
        <v>26514</v>
      </c>
      <c r="N66" s="21">
        <v>338910</v>
      </c>
      <c r="O66" s="21">
        <v>15000</v>
      </c>
      <c r="P66" s="21"/>
      <c r="Q66" s="21">
        <v>234710</v>
      </c>
      <c r="R66" s="21">
        <v>41000</v>
      </c>
      <c r="S66" s="21">
        <v>3398031</v>
      </c>
      <c r="T66" s="17">
        <f t="shared" si="3"/>
        <v>5982556</v>
      </c>
      <c r="U66" s="20"/>
      <c r="V66" s="20"/>
      <c r="W66" s="20">
        <v>12000</v>
      </c>
      <c r="X66" s="20">
        <v>1170000</v>
      </c>
      <c r="Y66" s="20">
        <v>69848</v>
      </c>
      <c r="Z66" s="20">
        <v>30000</v>
      </c>
      <c r="AA66" s="20">
        <v>300000</v>
      </c>
      <c r="AB66" s="20">
        <v>1757017</v>
      </c>
      <c r="AC66" s="17">
        <f t="shared" si="1"/>
        <v>3338865</v>
      </c>
      <c r="AD66" s="88"/>
      <c r="AE66" s="18">
        <f t="shared" si="2"/>
        <v>9321421</v>
      </c>
    </row>
    <row r="67" spans="1:31">
      <c r="A67" s="82"/>
      <c r="B67" s="82"/>
      <c r="C67" s="23" t="s">
        <v>33</v>
      </c>
      <c r="D67" s="24">
        <v>0</v>
      </c>
      <c r="E67" s="25"/>
      <c r="F67" s="26"/>
      <c r="G67" s="25">
        <v>851951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17">
        <f t="shared" si="3"/>
        <v>851951</v>
      </c>
      <c r="U67" s="24"/>
      <c r="V67" s="24"/>
      <c r="W67" s="24"/>
      <c r="X67" s="24"/>
      <c r="Y67" s="24"/>
      <c r="Z67" s="24"/>
      <c r="AA67" s="24"/>
      <c r="AB67" s="24"/>
      <c r="AC67" s="17">
        <f t="shared" ref="AC67:AC112" si="4">SUM(V67:AB67)</f>
        <v>0</v>
      </c>
      <c r="AD67" s="88"/>
      <c r="AE67" s="18">
        <f t="shared" ref="AE67:AE112" si="5">T67+AC67</f>
        <v>851951</v>
      </c>
    </row>
    <row r="68" spans="1:31" ht="16.5" customHeight="1">
      <c r="A68" s="82" t="s">
        <v>56</v>
      </c>
      <c r="B68" s="86" t="s">
        <v>59</v>
      </c>
      <c r="C68" s="13" t="s">
        <v>31</v>
      </c>
      <c r="D68" s="14">
        <v>4381156</v>
      </c>
      <c r="E68" s="15"/>
      <c r="F68" s="16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7">
        <f t="shared" si="3"/>
        <v>4381156</v>
      </c>
      <c r="U68" s="14"/>
      <c r="V68" s="14"/>
      <c r="W68" s="14"/>
      <c r="X68" s="14"/>
      <c r="Y68" s="14"/>
      <c r="Z68" s="14"/>
      <c r="AA68" s="14"/>
      <c r="AB68" s="14"/>
      <c r="AC68" s="17">
        <f t="shared" si="4"/>
        <v>0</v>
      </c>
      <c r="AD68" s="87">
        <f>SUM(T68:T70)+SUM(AC68:AC70)</f>
        <v>18375500</v>
      </c>
      <c r="AE68" s="18">
        <f t="shared" si="5"/>
        <v>4381156</v>
      </c>
    </row>
    <row r="69" spans="1:31">
      <c r="A69" s="82"/>
      <c r="B69" s="86"/>
      <c r="C69" s="19" t="s">
        <v>32</v>
      </c>
      <c r="D69" s="20">
        <v>1281105</v>
      </c>
      <c r="E69" s="21">
        <v>1349160</v>
      </c>
      <c r="F69" s="22"/>
      <c r="G69" s="21"/>
      <c r="H69" s="21">
        <v>360000</v>
      </c>
      <c r="I69" s="21">
        <v>29540</v>
      </c>
      <c r="J69" s="21">
        <v>357005</v>
      </c>
      <c r="K69" s="21">
        <v>30000</v>
      </c>
      <c r="L69" s="21"/>
      <c r="M69" s="21">
        <v>0</v>
      </c>
      <c r="N69" s="21">
        <v>334717</v>
      </c>
      <c r="O69" s="21">
        <v>37000</v>
      </c>
      <c r="P69" s="21"/>
      <c r="Q69" s="21">
        <v>127750</v>
      </c>
      <c r="R69" s="21">
        <v>491800</v>
      </c>
      <c r="S69" s="21">
        <v>5801709</v>
      </c>
      <c r="T69" s="17">
        <f t="shared" si="3"/>
        <v>10199786</v>
      </c>
      <c r="U69" s="20"/>
      <c r="V69" s="20"/>
      <c r="W69" s="20">
        <v>18000</v>
      </c>
      <c r="X69" s="20">
        <v>2940000</v>
      </c>
      <c r="Y69" s="20">
        <v>73405</v>
      </c>
      <c r="Z69" s="20">
        <v>18000</v>
      </c>
      <c r="AA69" s="20"/>
      <c r="AB69" s="20">
        <v>426291</v>
      </c>
      <c r="AC69" s="17">
        <f t="shared" si="4"/>
        <v>3475696</v>
      </c>
      <c r="AD69" s="88"/>
      <c r="AE69" s="18">
        <f t="shared" si="5"/>
        <v>13675482</v>
      </c>
    </row>
    <row r="70" spans="1:31">
      <c r="A70" s="82"/>
      <c r="B70" s="86"/>
      <c r="C70" s="23" t="s">
        <v>33</v>
      </c>
      <c r="D70" s="24">
        <v>0</v>
      </c>
      <c r="E70" s="25"/>
      <c r="F70" s="26"/>
      <c r="G70" s="25">
        <v>318862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17">
        <f t="shared" si="3"/>
        <v>318862</v>
      </c>
      <c r="U70" s="24"/>
      <c r="V70" s="24"/>
      <c r="W70" s="24"/>
      <c r="X70" s="24"/>
      <c r="Y70" s="24"/>
      <c r="Z70" s="24"/>
      <c r="AA70" s="24"/>
      <c r="AB70" s="24"/>
      <c r="AC70" s="17">
        <f t="shared" si="4"/>
        <v>0</v>
      </c>
      <c r="AD70" s="88"/>
      <c r="AE70" s="18">
        <f t="shared" si="5"/>
        <v>318862</v>
      </c>
    </row>
    <row r="71" spans="1:31">
      <c r="A71" s="82" t="s">
        <v>56</v>
      </c>
      <c r="B71" s="82" t="s">
        <v>60</v>
      </c>
      <c r="C71" s="13" t="s">
        <v>31</v>
      </c>
      <c r="D71" s="14">
        <v>1207395</v>
      </c>
      <c r="E71" s="15"/>
      <c r="F71" s="16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7">
        <f t="shared" si="3"/>
        <v>1207395</v>
      </c>
      <c r="U71" s="14"/>
      <c r="V71" s="14"/>
      <c r="W71" s="14"/>
      <c r="X71" s="14"/>
      <c r="Y71" s="14">
        <v>2803900</v>
      </c>
      <c r="Z71" s="14"/>
      <c r="AA71" s="14"/>
      <c r="AB71" s="14"/>
      <c r="AC71" s="17">
        <f t="shared" si="4"/>
        <v>2803900</v>
      </c>
      <c r="AD71" s="87">
        <f>SUM(T71:T73)+SUM(AC71:AC73)</f>
        <v>8593750</v>
      </c>
      <c r="AE71" s="18">
        <f t="shared" si="5"/>
        <v>4011295</v>
      </c>
    </row>
    <row r="72" spans="1:31">
      <c r="A72" s="82"/>
      <c r="B72" s="82"/>
      <c r="C72" s="19" t="s">
        <v>32</v>
      </c>
      <c r="D72" s="20">
        <v>307413</v>
      </c>
      <c r="E72" s="21">
        <v>238500</v>
      </c>
      <c r="F72" s="22"/>
      <c r="G72" s="21"/>
      <c r="H72" s="21">
        <v>0</v>
      </c>
      <c r="I72" s="21"/>
      <c r="J72" s="21">
        <v>123095</v>
      </c>
      <c r="K72" s="21"/>
      <c r="L72" s="21"/>
      <c r="M72" s="21">
        <v>2286</v>
      </c>
      <c r="N72" s="21">
        <v>219095</v>
      </c>
      <c r="O72" s="21"/>
      <c r="P72" s="21"/>
      <c r="Q72" s="21">
        <v>13000</v>
      </c>
      <c r="R72" s="21"/>
      <c r="S72" s="21">
        <v>2401496</v>
      </c>
      <c r="T72" s="17">
        <f t="shared" si="3"/>
        <v>3304885</v>
      </c>
      <c r="U72" s="20"/>
      <c r="V72" s="20"/>
      <c r="W72" s="20"/>
      <c r="X72" s="20">
        <v>18000</v>
      </c>
      <c r="Y72" s="20">
        <v>685501</v>
      </c>
      <c r="Z72" s="20"/>
      <c r="AA72" s="20"/>
      <c r="AB72" s="20">
        <v>489824</v>
      </c>
      <c r="AC72" s="17">
        <f t="shared" si="4"/>
        <v>1193325</v>
      </c>
      <c r="AD72" s="88"/>
      <c r="AE72" s="18">
        <f t="shared" si="5"/>
        <v>4498210</v>
      </c>
    </row>
    <row r="73" spans="1:31">
      <c r="A73" s="82"/>
      <c r="B73" s="82"/>
      <c r="C73" s="23" t="s">
        <v>33</v>
      </c>
      <c r="D73" s="24">
        <v>4745</v>
      </c>
      <c r="E73" s="25"/>
      <c r="F73" s="26"/>
      <c r="G73" s="25">
        <v>79500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17">
        <f t="shared" si="3"/>
        <v>84245</v>
      </c>
      <c r="U73" s="24"/>
      <c r="V73" s="24"/>
      <c r="W73" s="24"/>
      <c r="X73" s="24"/>
      <c r="Y73" s="24"/>
      <c r="Z73" s="24"/>
      <c r="AA73" s="24"/>
      <c r="AB73" s="24"/>
      <c r="AC73" s="17">
        <f t="shared" si="4"/>
        <v>0</v>
      </c>
      <c r="AD73" s="88"/>
      <c r="AE73" s="18">
        <f t="shared" si="5"/>
        <v>84245</v>
      </c>
    </row>
    <row r="74" spans="1:31" ht="16.5" customHeight="1">
      <c r="A74" s="82" t="s">
        <v>56</v>
      </c>
      <c r="B74" s="82" t="s">
        <v>61</v>
      </c>
      <c r="C74" s="13" t="s">
        <v>31</v>
      </c>
      <c r="D74" s="14">
        <v>409475</v>
      </c>
      <c r="E74" s="15"/>
      <c r="F74" s="16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7">
        <f t="shared" si="3"/>
        <v>409475</v>
      </c>
      <c r="U74" s="14"/>
      <c r="V74" s="14"/>
      <c r="W74" s="14"/>
      <c r="X74" s="14"/>
      <c r="Y74" s="14">
        <v>80988</v>
      </c>
      <c r="Z74" s="14"/>
      <c r="AA74" s="14"/>
      <c r="AB74" s="14"/>
      <c r="AC74" s="17">
        <f t="shared" si="4"/>
        <v>80988</v>
      </c>
      <c r="AD74" s="87">
        <f>SUM(T74:T76)+SUM(AC74:AC76)</f>
        <v>1069834</v>
      </c>
      <c r="AE74" s="18">
        <f t="shared" si="5"/>
        <v>490463</v>
      </c>
    </row>
    <row r="75" spans="1:31">
      <c r="A75" s="82"/>
      <c r="B75" s="82"/>
      <c r="C75" s="19" t="s">
        <v>32</v>
      </c>
      <c r="D75" s="20">
        <v>282212</v>
      </c>
      <c r="E75" s="21">
        <v>132600</v>
      </c>
      <c r="F75" s="22"/>
      <c r="G75" s="21"/>
      <c r="H75" s="21">
        <v>0</v>
      </c>
      <c r="I75" s="21"/>
      <c r="J75" s="21">
        <v>15200</v>
      </c>
      <c r="K75" s="21">
        <v>30000</v>
      </c>
      <c r="L75" s="21"/>
      <c r="M75" s="21">
        <v>0</v>
      </c>
      <c r="N75" s="21"/>
      <c r="O75" s="21"/>
      <c r="P75" s="21"/>
      <c r="Q75" s="21">
        <v>8000</v>
      </c>
      <c r="R75" s="21"/>
      <c r="S75" s="21"/>
      <c r="T75" s="17">
        <f t="shared" si="3"/>
        <v>468012</v>
      </c>
      <c r="U75" s="20"/>
      <c r="V75" s="20"/>
      <c r="W75" s="20"/>
      <c r="X75" s="20"/>
      <c r="Y75" s="20">
        <v>14075</v>
      </c>
      <c r="Z75" s="20"/>
      <c r="AA75" s="20"/>
      <c r="AB75" s="20">
        <v>20230</v>
      </c>
      <c r="AC75" s="17">
        <f t="shared" si="4"/>
        <v>34305</v>
      </c>
      <c r="AD75" s="88"/>
      <c r="AE75" s="18">
        <f t="shared" si="5"/>
        <v>502317</v>
      </c>
    </row>
    <row r="76" spans="1:31">
      <c r="A76" s="82"/>
      <c r="B76" s="82"/>
      <c r="C76" s="23" t="s">
        <v>33</v>
      </c>
      <c r="D76" s="24">
        <v>0</v>
      </c>
      <c r="E76" s="25"/>
      <c r="F76" s="26"/>
      <c r="G76" s="25">
        <v>77054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17">
        <f t="shared" si="3"/>
        <v>77054</v>
      </c>
      <c r="U76" s="24"/>
      <c r="V76" s="24"/>
      <c r="W76" s="24"/>
      <c r="X76" s="24"/>
      <c r="Y76" s="24"/>
      <c r="Z76" s="24"/>
      <c r="AA76" s="24"/>
      <c r="AB76" s="24"/>
      <c r="AC76" s="17">
        <f t="shared" si="4"/>
        <v>0</v>
      </c>
      <c r="AD76" s="88"/>
      <c r="AE76" s="18">
        <f t="shared" si="5"/>
        <v>77054</v>
      </c>
    </row>
    <row r="77" spans="1:31" ht="16.5" customHeight="1">
      <c r="A77" s="82" t="s">
        <v>62</v>
      </c>
      <c r="B77" s="82" t="s">
        <v>63</v>
      </c>
      <c r="C77" s="13" t="s">
        <v>31</v>
      </c>
      <c r="D77" s="14">
        <v>1655915</v>
      </c>
      <c r="E77" s="15"/>
      <c r="F77" s="16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7">
        <f t="shared" si="3"/>
        <v>1655915</v>
      </c>
      <c r="U77" s="14"/>
      <c r="V77" s="14">
        <v>1200000</v>
      </c>
      <c r="W77" s="14"/>
      <c r="X77" s="14"/>
      <c r="Y77" s="14">
        <v>0</v>
      </c>
      <c r="Z77" s="14"/>
      <c r="AA77" s="14"/>
      <c r="AB77" s="14"/>
      <c r="AC77" s="17">
        <f t="shared" si="4"/>
        <v>1200000</v>
      </c>
      <c r="AD77" s="87">
        <f>SUM(T77:T79)+SUM(AC77:AC79)</f>
        <v>12431817</v>
      </c>
      <c r="AE77" s="18">
        <f t="shared" si="5"/>
        <v>2855915</v>
      </c>
    </row>
    <row r="78" spans="1:31">
      <c r="A78" s="82"/>
      <c r="B78" s="82"/>
      <c r="C78" s="19" t="s">
        <v>32</v>
      </c>
      <c r="D78" s="20">
        <v>383022</v>
      </c>
      <c r="E78" s="21">
        <v>1440768</v>
      </c>
      <c r="F78" s="22">
        <v>277428</v>
      </c>
      <c r="G78" s="21"/>
      <c r="H78" s="21">
        <v>0</v>
      </c>
      <c r="I78" s="21">
        <v>197718</v>
      </c>
      <c r="J78" s="21">
        <v>376258</v>
      </c>
      <c r="K78" s="21"/>
      <c r="L78" s="21"/>
      <c r="M78" s="21">
        <v>234180</v>
      </c>
      <c r="N78" s="21"/>
      <c r="O78" s="21"/>
      <c r="P78" s="21"/>
      <c r="Q78" s="21">
        <v>2575</v>
      </c>
      <c r="R78" s="21">
        <v>287322</v>
      </c>
      <c r="S78" s="21">
        <v>743119</v>
      </c>
      <c r="T78" s="17">
        <f t="shared" si="3"/>
        <v>3942390</v>
      </c>
      <c r="U78" s="20"/>
      <c r="V78" s="20">
        <v>2600000</v>
      </c>
      <c r="W78" s="20">
        <v>364185</v>
      </c>
      <c r="X78" s="20">
        <v>378000</v>
      </c>
      <c r="Y78" s="20">
        <v>1187798</v>
      </c>
      <c r="Z78" s="20"/>
      <c r="AA78" s="20"/>
      <c r="AB78" s="20">
        <v>1064369</v>
      </c>
      <c r="AC78" s="17">
        <f t="shared" si="4"/>
        <v>5594352</v>
      </c>
      <c r="AD78" s="88"/>
      <c r="AE78" s="18">
        <f t="shared" si="5"/>
        <v>9536742</v>
      </c>
    </row>
    <row r="79" spans="1:31">
      <c r="A79" s="82"/>
      <c r="B79" s="82"/>
      <c r="C79" s="23" t="s">
        <v>33</v>
      </c>
      <c r="D79" s="24">
        <v>0</v>
      </c>
      <c r="E79" s="25"/>
      <c r="F79" s="26"/>
      <c r="G79" s="25">
        <v>39160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17">
        <f t="shared" si="3"/>
        <v>39160</v>
      </c>
      <c r="U79" s="24"/>
      <c r="V79" s="24"/>
      <c r="W79" s="24"/>
      <c r="X79" s="24"/>
      <c r="Y79" s="24"/>
      <c r="Z79" s="24"/>
      <c r="AA79" s="24"/>
      <c r="AB79" s="24"/>
      <c r="AC79" s="17">
        <f t="shared" si="4"/>
        <v>0</v>
      </c>
      <c r="AD79" s="88"/>
      <c r="AE79" s="18">
        <f t="shared" si="5"/>
        <v>39160</v>
      </c>
    </row>
    <row r="80" spans="1:31" ht="16.5" customHeight="1">
      <c r="A80" s="82" t="s">
        <v>62</v>
      </c>
      <c r="B80" s="82" t="s">
        <v>64</v>
      </c>
      <c r="C80" s="13" t="s">
        <v>31</v>
      </c>
      <c r="D80" s="14">
        <v>1698427</v>
      </c>
      <c r="E80" s="15"/>
      <c r="F80" s="16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7">
        <f t="shared" si="3"/>
        <v>1698427</v>
      </c>
      <c r="U80" s="14"/>
      <c r="V80" s="14"/>
      <c r="W80" s="14"/>
      <c r="X80" s="14"/>
      <c r="Y80" s="14">
        <v>738504</v>
      </c>
      <c r="Z80" s="14"/>
      <c r="AA80" s="14"/>
      <c r="AB80" s="14">
        <v>96000</v>
      </c>
      <c r="AC80" s="17">
        <f t="shared" si="4"/>
        <v>834504</v>
      </c>
      <c r="AD80" s="87">
        <f>SUM(T80:T82)+SUM(AC80:AC82)</f>
        <v>8423438</v>
      </c>
      <c r="AE80" s="18">
        <f t="shared" si="5"/>
        <v>2532931</v>
      </c>
    </row>
    <row r="81" spans="1:31">
      <c r="A81" s="82"/>
      <c r="B81" s="82"/>
      <c r="C81" s="19" t="s">
        <v>32</v>
      </c>
      <c r="D81" s="20">
        <v>509050</v>
      </c>
      <c r="E81" s="21">
        <v>227250</v>
      </c>
      <c r="F81" s="22"/>
      <c r="G81" s="21"/>
      <c r="H81" s="21">
        <v>0</v>
      </c>
      <c r="I81" s="21">
        <v>2000</v>
      </c>
      <c r="J81" s="21">
        <v>117235</v>
      </c>
      <c r="K81" s="21"/>
      <c r="L81" s="21"/>
      <c r="M81" s="21">
        <v>15408</v>
      </c>
      <c r="N81" s="21">
        <v>34284</v>
      </c>
      <c r="O81" s="21"/>
      <c r="P81" s="21"/>
      <c r="Q81" s="21">
        <v>13300</v>
      </c>
      <c r="R81" s="21"/>
      <c r="S81" s="21">
        <v>3861845</v>
      </c>
      <c r="T81" s="17">
        <f t="shared" si="3"/>
        <v>4780372</v>
      </c>
      <c r="U81" s="20"/>
      <c r="V81" s="20">
        <v>74956</v>
      </c>
      <c r="W81" s="20">
        <v>12000</v>
      </c>
      <c r="X81" s="20">
        <v>8000</v>
      </c>
      <c r="Y81" s="20">
        <v>635929</v>
      </c>
      <c r="Z81" s="20"/>
      <c r="AA81" s="20"/>
      <c r="AB81" s="20">
        <v>369180</v>
      </c>
      <c r="AC81" s="17">
        <f t="shared" si="4"/>
        <v>1100065</v>
      </c>
      <c r="AD81" s="88"/>
      <c r="AE81" s="18">
        <f t="shared" si="5"/>
        <v>5880437</v>
      </c>
    </row>
    <row r="82" spans="1:31">
      <c r="A82" s="82"/>
      <c r="B82" s="82"/>
      <c r="C82" s="23" t="s">
        <v>33</v>
      </c>
      <c r="D82" s="24">
        <v>10070</v>
      </c>
      <c r="E82" s="25"/>
      <c r="F82" s="26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17">
        <f t="shared" si="3"/>
        <v>10070</v>
      </c>
      <c r="U82" s="24"/>
      <c r="V82" s="24"/>
      <c r="W82" s="24"/>
      <c r="X82" s="24"/>
      <c r="Y82" s="24"/>
      <c r="Z82" s="24"/>
      <c r="AA82" s="24"/>
      <c r="AB82" s="24"/>
      <c r="AC82" s="17">
        <f t="shared" si="4"/>
        <v>0</v>
      </c>
      <c r="AD82" s="88"/>
      <c r="AE82" s="18">
        <f t="shared" si="5"/>
        <v>10070</v>
      </c>
    </row>
    <row r="83" spans="1:31" ht="19.5" customHeight="1">
      <c r="A83" s="82" t="s">
        <v>62</v>
      </c>
      <c r="B83" s="82" t="s">
        <v>65</v>
      </c>
      <c r="C83" s="13" t="s">
        <v>31</v>
      </c>
      <c r="D83" s="14">
        <v>2784749</v>
      </c>
      <c r="E83" s="15"/>
      <c r="F83" s="16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7">
        <f t="shared" si="3"/>
        <v>2784749</v>
      </c>
      <c r="U83" s="14"/>
      <c r="V83" s="14"/>
      <c r="W83" s="14"/>
      <c r="X83" s="14"/>
      <c r="Y83" s="14">
        <v>1363919</v>
      </c>
      <c r="Z83" s="14"/>
      <c r="AA83" s="14"/>
      <c r="AB83" s="14"/>
      <c r="AC83" s="17">
        <f t="shared" si="4"/>
        <v>1363919</v>
      </c>
      <c r="AD83" s="87">
        <f>SUM(T83:T85)+SUM(AC83:AC85)</f>
        <v>18500099</v>
      </c>
      <c r="AE83" s="18">
        <f t="shared" si="5"/>
        <v>4148668</v>
      </c>
    </row>
    <row r="84" spans="1:31" ht="20.25" customHeight="1">
      <c r="A84" s="82"/>
      <c r="B84" s="82"/>
      <c r="C84" s="19" t="s">
        <v>32</v>
      </c>
      <c r="D84" s="20">
        <v>921817</v>
      </c>
      <c r="E84" s="21">
        <v>745936</v>
      </c>
      <c r="F84" s="22"/>
      <c r="G84" s="21"/>
      <c r="H84" s="21">
        <v>0</v>
      </c>
      <c r="I84" s="21">
        <v>43000</v>
      </c>
      <c r="J84" s="21">
        <v>382437</v>
      </c>
      <c r="K84" s="21">
        <v>187500</v>
      </c>
      <c r="L84" s="21">
        <v>9804</v>
      </c>
      <c r="M84" s="21">
        <v>60444</v>
      </c>
      <c r="N84" s="21">
        <v>95477</v>
      </c>
      <c r="O84" s="21">
        <v>73000</v>
      </c>
      <c r="P84" s="21"/>
      <c r="Q84" s="21">
        <v>50450</v>
      </c>
      <c r="R84" s="21">
        <v>1058358</v>
      </c>
      <c r="S84" s="21">
        <v>3432639</v>
      </c>
      <c r="T84" s="17">
        <f t="shared" si="3"/>
        <v>7060862</v>
      </c>
      <c r="U84" s="20"/>
      <c r="V84" s="20">
        <v>113028</v>
      </c>
      <c r="W84" s="20">
        <v>18000</v>
      </c>
      <c r="X84" s="20">
        <v>1363000</v>
      </c>
      <c r="Y84" s="20">
        <v>4851272</v>
      </c>
      <c r="Z84" s="20">
        <v>6000</v>
      </c>
      <c r="AA84" s="20"/>
      <c r="AB84" s="20">
        <v>850788</v>
      </c>
      <c r="AC84" s="17">
        <f t="shared" si="4"/>
        <v>7202088</v>
      </c>
      <c r="AD84" s="88"/>
      <c r="AE84" s="18">
        <f t="shared" si="5"/>
        <v>14262950</v>
      </c>
    </row>
    <row r="85" spans="1:31">
      <c r="A85" s="82"/>
      <c r="B85" s="82"/>
      <c r="C85" s="23" t="s">
        <v>33</v>
      </c>
      <c r="D85" s="24">
        <v>8686</v>
      </c>
      <c r="E85" s="25"/>
      <c r="F85" s="26"/>
      <c r="G85" s="25">
        <v>79795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17">
        <f t="shared" si="3"/>
        <v>88481</v>
      </c>
      <c r="U85" s="24"/>
      <c r="V85" s="24"/>
      <c r="W85" s="24"/>
      <c r="X85" s="24"/>
      <c r="Y85" s="24"/>
      <c r="Z85" s="24"/>
      <c r="AA85" s="24"/>
      <c r="AB85" s="24"/>
      <c r="AC85" s="17">
        <f t="shared" si="4"/>
        <v>0</v>
      </c>
      <c r="AD85" s="88"/>
      <c r="AE85" s="18">
        <f t="shared" si="5"/>
        <v>88481</v>
      </c>
    </row>
    <row r="86" spans="1:31" ht="16.5" customHeight="1">
      <c r="A86" s="82" t="s">
        <v>62</v>
      </c>
      <c r="B86" s="82" t="s">
        <v>66</v>
      </c>
      <c r="C86" s="13" t="s">
        <v>31</v>
      </c>
      <c r="D86" s="14">
        <v>2717224</v>
      </c>
      <c r="E86" s="15"/>
      <c r="F86" s="16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7">
        <f t="shared" si="3"/>
        <v>2717224</v>
      </c>
      <c r="U86" s="14"/>
      <c r="V86" s="14"/>
      <c r="W86" s="14"/>
      <c r="X86" s="14"/>
      <c r="Y86" s="14">
        <v>50000</v>
      </c>
      <c r="Z86" s="14"/>
      <c r="AA86" s="14"/>
      <c r="AB86" s="14"/>
      <c r="AC86" s="17">
        <f t="shared" si="4"/>
        <v>50000</v>
      </c>
      <c r="AD86" s="87">
        <f>SUM(T86:T88)+SUM(AC86:AC88)</f>
        <v>17197723</v>
      </c>
      <c r="AE86" s="18">
        <f t="shared" si="5"/>
        <v>2767224</v>
      </c>
    </row>
    <row r="87" spans="1:31">
      <c r="A87" s="82"/>
      <c r="B87" s="82"/>
      <c r="C87" s="19" t="s">
        <v>32</v>
      </c>
      <c r="D87" s="20">
        <v>1579496</v>
      </c>
      <c r="E87" s="21">
        <v>765280</v>
      </c>
      <c r="F87" s="22">
        <v>135240</v>
      </c>
      <c r="G87" s="21"/>
      <c r="H87" s="21">
        <v>240000</v>
      </c>
      <c r="I87" s="21">
        <v>10000</v>
      </c>
      <c r="J87" s="21">
        <v>307556</v>
      </c>
      <c r="K87" s="21">
        <v>70000</v>
      </c>
      <c r="L87" s="21"/>
      <c r="M87" s="21">
        <v>14274</v>
      </c>
      <c r="N87" s="21">
        <v>152444</v>
      </c>
      <c r="O87" s="21">
        <v>10000</v>
      </c>
      <c r="P87" s="21"/>
      <c r="Q87" s="21">
        <v>24700</v>
      </c>
      <c r="R87" s="21">
        <v>1927762</v>
      </c>
      <c r="S87" s="21">
        <v>4736088</v>
      </c>
      <c r="T87" s="17">
        <f t="shared" si="3"/>
        <v>9972840</v>
      </c>
      <c r="U87" s="20"/>
      <c r="V87" s="20">
        <v>153843</v>
      </c>
      <c r="W87" s="20">
        <v>24000</v>
      </c>
      <c r="X87" s="20">
        <v>3160000</v>
      </c>
      <c r="Y87" s="20">
        <v>472370</v>
      </c>
      <c r="Z87" s="20">
        <v>30000</v>
      </c>
      <c r="AA87" s="20"/>
      <c r="AB87" s="20">
        <v>579022</v>
      </c>
      <c r="AC87" s="17">
        <f t="shared" si="4"/>
        <v>4419235</v>
      </c>
      <c r="AD87" s="88"/>
      <c r="AE87" s="18">
        <f t="shared" si="5"/>
        <v>14392075</v>
      </c>
    </row>
    <row r="88" spans="1:31">
      <c r="A88" s="82"/>
      <c r="B88" s="82"/>
      <c r="C88" s="23" t="s">
        <v>33</v>
      </c>
      <c r="D88" s="24">
        <v>23212</v>
      </c>
      <c r="E88" s="25"/>
      <c r="F88" s="26"/>
      <c r="G88" s="25">
        <v>15212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17">
        <f t="shared" si="3"/>
        <v>38424</v>
      </c>
      <c r="U88" s="24"/>
      <c r="V88" s="24"/>
      <c r="W88" s="24"/>
      <c r="X88" s="24"/>
      <c r="Y88" s="24"/>
      <c r="Z88" s="24"/>
      <c r="AA88" s="24"/>
      <c r="AB88" s="24"/>
      <c r="AC88" s="17">
        <f t="shared" si="4"/>
        <v>0</v>
      </c>
      <c r="AD88" s="88"/>
      <c r="AE88" s="18">
        <f t="shared" si="5"/>
        <v>38424</v>
      </c>
    </row>
    <row r="89" spans="1:31" ht="16.5" customHeight="1">
      <c r="A89" s="82" t="s">
        <v>67</v>
      </c>
      <c r="B89" s="82" t="s">
        <v>68</v>
      </c>
      <c r="C89" s="13" t="s">
        <v>31</v>
      </c>
      <c r="D89" s="14">
        <v>489412</v>
      </c>
      <c r="E89" s="15"/>
      <c r="F89" s="16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7">
        <f t="shared" si="3"/>
        <v>489412</v>
      </c>
      <c r="U89" s="14"/>
      <c r="V89" s="14">
        <v>700000</v>
      </c>
      <c r="W89" s="14"/>
      <c r="X89" s="14"/>
      <c r="Y89" s="14">
        <v>0</v>
      </c>
      <c r="Z89" s="14"/>
      <c r="AA89" s="14"/>
      <c r="AB89" s="14"/>
      <c r="AC89" s="17">
        <f t="shared" si="4"/>
        <v>700000</v>
      </c>
      <c r="AD89" s="87">
        <f>SUM(T89:T91)+SUM(AC89:AC91)</f>
        <v>3805266</v>
      </c>
      <c r="AE89" s="18">
        <f t="shared" si="5"/>
        <v>1189412</v>
      </c>
    </row>
    <row r="90" spans="1:31">
      <c r="A90" s="82"/>
      <c r="B90" s="82"/>
      <c r="C90" s="19" t="s">
        <v>32</v>
      </c>
      <c r="D90" s="20">
        <v>781280</v>
      </c>
      <c r="E90" s="21">
        <v>83284</v>
      </c>
      <c r="F90" s="22"/>
      <c r="G90" s="21"/>
      <c r="H90" s="21">
        <v>0</v>
      </c>
      <c r="I90" s="21">
        <v>5853</v>
      </c>
      <c r="J90" s="21">
        <v>164872</v>
      </c>
      <c r="K90" s="21"/>
      <c r="L90" s="21"/>
      <c r="M90" s="21">
        <v>26460</v>
      </c>
      <c r="N90" s="21"/>
      <c r="O90" s="21"/>
      <c r="P90" s="21"/>
      <c r="Q90" s="21"/>
      <c r="R90" s="21"/>
      <c r="S90" s="21">
        <v>306744</v>
      </c>
      <c r="T90" s="17">
        <f t="shared" si="3"/>
        <v>1368493</v>
      </c>
      <c r="U90" s="20"/>
      <c r="V90" s="20">
        <v>1100000</v>
      </c>
      <c r="W90" s="20">
        <v>18000</v>
      </c>
      <c r="X90" s="20"/>
      <c r="Y90" s="20">
        <v>129361</v>
      </c>
      <c r="Z90" s="20"/>
      <c r="AA90" s="20"/>
      <c r="AB90" s="20"/>
      <c r="AC90" s="17">
        <f t="shared" si="4"/>
        <v>1247361</v>
      </c>
      <c r="AD90" s="88"/>
      <c r="AE90" s="18">
        <f t="shared" si="5"/>
        <v>2615854</v>
      </c>
    </row>
    <row r="91" spans="1:31">
      <c r="A91" s="82"/>
      <c r="B91" s="82"/>
      <c r="C91" s="23" t="s">
        <v>33</v>
      </c>
      <c r="D91" s="24">
        <v>0</v>
      </c>
      <c r="E91" s="25"/>
      <c r="F91" s="26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17">
        <f t="shared" si="3"/>
        <v>0</v>
      </c>
      <c r="U91" s="24"/>
      <c r="V91" s="24"/>
      <c r="W91" s="24"/>
      <c r="X91" s="24"/>
      <c r="Y91" s="24"/>
      <c r="Z91" s="24"/>
      <c r="AA91" s="24"/>
      <c r="AB91" s="24"/>
      <c r="AC91" s="17">
        <f t="shared" si="4"/>
        <v>0</v>
      </c>
      <c r="AD91" s="88"/>
      <c r="AE91" s="18">
        <f t="shared" si="5"/>
        <v>0</v>
      </c>
    </row>
    <row r="92" spans="1:31" ht="16.5" customHeight="1">
      <c r="A92" s="82" t="s">
        <v>67</v>
      </c>
      <c r="B92" s="82" t="s">
        <v>69</v>
      </c>
      <c r="C92" s="13" t="s">
        <v>31</v>
      </c>
      <c r="D92" s="14">
        <v>994083</v>
      </c>
      <c r="E92" s="15"/>
      <c r="F92" s="16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7">
        <f t="shared" si="3"/>
        <v>994083</v>
      </c>
      <c r="U92" s="14"/>
      <c r="V92" s="14"/>
      <c r="W92" s="14"/>
      <c r="X92" s="14"/>
      <c r="Y92" s="14">
        <v>0</v>
      </c>
      <c r="Z92" s="14"/>
      <c r="AA92" s="14"/>
      <c r="AB92" s="14"/>
      <c r="AC92" s="17">
        <f t="shared" si="4"/>
        <v>0</v>
      </c>
      <c r="AD92" s="87">
        <f>SUM(T92:T94)+SUM(AC92:AC94)</f>
        <v>5401443</v>
      </c>
      <c r="AE92" s="18">
        <f t="shared" si="5"/>
        <v>994083</v>
      </c>
    </row>
    <row r="93" spans="1:31">
      <c r="A93" s="82"/>
      <c r="B93" s="82"/>
      <c r="C93" s="19" t="s">
        <v>32</v>
      </c>
      <c r="D93" s="20">
        <v>378367</v>
      </c>
      <c r="E93" s="21">
        <v>762076</v>
      </c>
      <c r="F93" s="22">
        <v>186090</v>
      </c>
      <c r="G93" s="21"/>
      <c r="H93" s="21">
        <v>120000</v>
      </c>
      <c r="I93" s="21"/>
      <c r="J93" s="21">
        <v>157790</v>
      </c>
      <c r="K93" s="21"/>
      <c r="L93" s="21"/>
      <c r="M93" s="21"/>
      <c r="N93" s="21">
        <v>127235</v>
      </c>
      <c r="O93" s="21"/>
      <c r="P93" s="21"/>
      <c r="Q93" s="21"/>
      <c r="R93" s="21"/>
      <c r="S93" s="21">
        <v>1406695</v>
      </c>
      <c r="T93" s="17">
        <f t="shared" si="3"/>
        <v>3138253</v>
      </c>
      <c r="U93" s="20"/>
      <c r="V93" s="20"/>
      <c r="W93" s="20">
        <v>0</v>
      </c>
      <c r="X93" s="20"/>
      <c r="Y93" s="20">
        <v>437049</v>
      </c>
      <c r="Z93" s="20"/>
      <c r="AA93" s="20"/>
      <c r="AB93" s="20">
        <v>831988</v>
      </c>
      <c r="AC93" s="17">
        <f t="shared" si="4"/>
        <v>1269037</v>
      </c>
      <c r="AD93" s="88"/>
      <c r="AE93" s="18">
        <f t="shared" si="5"/>
        <v>4407290</v>
      </c>
    </row>
    <row r="94" spans="1:31">
      <c r="A94" s="82"/>
      <c r="B94" s="82"/>
      <c r="C94" s="23" t="s">
        <v>33</v>
      </c>
      <c r="D94" s="24">
        <v>70</v>
      </c>
      <c r="E94" s="25"/>
      <c r="F94" s="26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17">
        <f t="shared" si="3"/>
        <v>70</v>
      </c>
      <c r="U94" s="24"/>
      <c r="V94" s="24"/>
      <c r="W94" s="24"/>
      <c r="X94" s="24"/>
      <c r="Y94" s="24"/>
      <c r="Z94" s="24"/>
      <c r="AA94" s="24"/>
      <c r="AB94" s="24"/>
      <c r="AC94" s="17">
        <f t="shared" si="4"/>
        <v>0</v>
      </c>
      <c r="AD94" s="88"/>
      <c r="AE94" s="18">
        <f t="shared" si="5"/>
        <v>70</v>
      </c>
    </row>
    <row r="95" spans="1:31" ht="16.5" customHeight="1">
      <c r="A95" s="82" t="s">
        <v>67</v>
      </c>
      <c r="B95" s="82" t="s">
        <v>70</v>
      </c>
      <c r="C95" s="13" t="s">
        <v>31</v>
      </c>
      <c r="D95" s="14">
        <v>300652</v>
      </c>
      <c r="E95" s="15"/>
      <c r="F95" s="16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7">
        <f t="shared" si="3"/>
        <v>300652</v>
      </c>
      <c r="U95" s="14"/>
      <c r="V95" s="14"/>
      <c r="W95" s="14"/>
      <c r="X95" s="14"/>
      <c r="Y95" s="14"/>
      <c r="Z95" s="14"/>
      <c r="AA95" s="14"/>
      <c r="AB95" s="14"/>
      <c r="AC95" s="17">
        <f t="shared" si="4"/>
        <v>0</v>
      </c>
      <c r="AD95" s="87">
        <f>SUM(T95:T97)+SUM(AC95:AC97)</f>
        <v>9924633</v>
      </c>
      <c r="AE95" s="18">
        <f t="shared" si="5"/>
        <v>300652</v>
      </c>
    </row>
    <row r="96" spans="1:31">
      <c r="A96" s="82"/>
      <c r="B96" s="82"/>
      <c r="C96" s="19" t="s">
        <v>32</v>
      </c>
      <c r="D96" s="20">
        <v>3883430</v>
      </c>
      <c r="E96" s="21">
        <v>906672</v>
      </c>
      <c r="F96" s="22">
        <v>254826</v>
      </c>
      <c r="G96" s="21"/>
      <c r="H96" s="21">
        <v>0</v>
      </c>
      <c r="I96" s="21"/>
      <c r="J96" s="21">
        <v>252448</v>
      </c>
      <c r="K96" s="21"/>
      <c r="L96" s="21"/>
      <c r="M96" s="21"/>
      <c r="N96" s="21"/>
      <c r="O96" s="21"/>
      <c r="P96" s="21"/>
      <c r="Q96" s="21"/>
      <c r="R96" s="21">
        <v>122339</v>
      </c>
      <c r="S96" s="21">
        <v>3203914</v>
      </c>
      <c r="T96" s="17">
        <f t="shared" si="3"/>
        <v>8623629</v>
      </c>
      <c r="U96" s="20"/>
      <c r="V96" s="20"/>
      <c r="W96" s="20">
        <v>0</v>
      </c>
      <c r="X96" s="20"/>
      <c r="Y96" s="20">
        <v>592702</v>
      </c>
      <c r="Z96" s="20"/>
      <c r="AA96" s="20"/>
      <c r="AB96" s="20">
        <v>175950</v>
      </c>
      <c r="AC96" s="17">
        <f t="shared" si="4"/>
        <v>768652</v>
      </c>
      <c r="AD96" s="88"/>
      <c r="AE96" s="18">
        <f t="shared" si="5"/>
        <v>9392281</v>
      </c>
    </row>
    <row r="97" spans="1:31">
      <c r="A97" s="82"/>
      <c r="B97" s="82"/>
      <c r="C97" s="23" t="s">
        <v>33</v>
      </c>
      <c r="D97" s="24">
        <v>231700</v>
      </c>
      <c r="E97" s="25"/>
      <c r="F97" s="26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17">
        <f t="shared" si="3"/>
        <v>231700</v>
      </c>
      <c r="U97" s="24"/>
      <c r="V97" s="24"/>
      <c r="W97" s="24"/>
      <c r="X97" s="24"/>
      <c r="Y97" s="24"/>
      <c r="Z97" s="24"/>
      <c r="AA97" s="24"/>
      <c r="AB97" s="24"/>
      <c r="AC97" s="17">
        <f t="shared" si="4"/>
        <v>0</v>
      </c>
      <c r="AD97" s="88"/>
      <c r="AE97" s="18">
        <f t="shared" si="5"/>
        <v>231700</v>
      </c>
    </row>
    <row r="98" spans="1:31" ht="16.5" customHeight="1">
      <c r="A98" s="82" t="s">
        <v>67</v>
      </c>
      <c r="B98" s="82" t="s">
        <v>71</v>
      </c>
      <c r="C98" s="13" t="s">
        <v>31</v>
      </c>
      <c r="D98" s="14">
        <v>2140172</v>
      </c>
      <c r="E98" s="15"/>
      <c r="F98" s="16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7">
        <f t="shared" ref="T98:T113" si="6">SUM(D98:S98)</f>
        <v>2140172</v>
      </c>
      <c r="U98" s="14"/>
      <c r="V98" s="14"/>
      <c r="W98" s="14"/>
      <c r="X98" s="14"/>
      <c r="Y98" s="14"/>
      <c r="Z98" s="14"/>
      <c r="AA98" s="14"/>
      <c r="AB98" s="14"/>
      <c r="AC98" s="17">
        <f t="shared" si="4"/>
        <v>0</v>
      </c>
      <c r="AD98" s="87">
        <f>SUM(T98:T100)+SUM(AC98:AC100)</f>
        <v>8775479</v>
      </c>
      <c r="AE98" s="18">
        <f t="shared" si="5"/>
        <v>2140172</v>
      </c>
    </row>
    <row r="99" spans="1:31">
      <c r="A99" s="82"/>
      <c r="B99" s="82"/>
      <c r="C99" s="19" t="s">
        <v>32</v>
      </c>
      <c r="D99" s="20">
        <v>460384</v>
      </c>
      <c r="E99" s="21">
        <v>795030</v>
      </c>
      <c r="F99" s="22"/>
      <c r="G99" s="21"/>
      <c r="H99" s="21">
        <v>0</v>
      </c>
      <c r="I99" s="21"/>
      <c r="J99" s="21">
        <v>196008</v>
      </c>
      <c r="K99" s="21">
        <v>30000</v>
      </c>
      <c r="L99" s="21"/>
      <c r="M99" s="21"/>
      <c r="N99" s="21">
        <v>70686</v>
      </c>
      <c r="O99" s="21">
        <v>42000</v>
      </c>
      <c r="P99" s="21"/>
      <c r="Q99" s="21">
        <v>422600</v>
      </c>
      <c r="R99" s="21"/>
      <c r="S99" s="21">
        <v>2424060</v>
      </c>
      <c r="T99" s="17">
        <f t="shared" si="6"/>
        <v>4440768</v>
      </c>
      <c r="U99" s="20"/>
      <c r="V99" s="20"/>
      <c r="W99" s="20">
        <v>12000</v>
      </c>
      <c r="X99" s="20">
        <v>13000</v>
      </c>
      <c r="Y99" s="20">
        <v>277233</v>
      </c>
      <c r="Z99" s="20">
        <v>40000</v>
      </c>
      <c r="AA99" s="20">
        <v>1082509</v>
      </c>
      <c r="AB99" s="20">
        <v>655177</v>
      </c>
      <c r="AC99" s="17">
        <f t="shared" si="4"/>
        <v>2079919</v>
      </c>
      <c r="AD99" s="88"/>
      <c r="AE99" s="18">
        <f t="shared" si="5"/>
        <v>6520687</v>
      </c>
    </row>
    <row r="100" spans="1:31" ht="21" customHeight="1">
      <c r="A100" s="82"/>
      <c r="B100" s="82"/>
      <c r="C100" s="23" t="s">
        <v>33</v>
      </c>
      <c r="D100" s="24">
        <v>0</v>
      </c>
      <c r="E100" s="25"/>
      <c r="F100" s="26"/>
      <c r="G100" s="25">
        <v>114620</v>
      </c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17">
        <f t="shared" si="6"/>
        <v>114620</v>
      </c>
      <c r="U100" s="24">
        <v>234247</v>
      </c>
      <c r="V100" s="24"/>
      <c r="W100" s="24"/>
      <c r="X100" s="24"/>
      <c r="Y100" s="24"/>
      <c r="Z100" s="24"/>
      <c r="AA100" s="24"/>
      <c r="AB100" s="24"/>
      <c r="AC100" s="17">
        <f t="shared" si="4"/>
        <v>0</v>
      </c>
      <c r="AD100" s="88"/>
      <c r="AE100" s="18">
        <f t="shared" si="5"/>
        <v>114620</v>
      </c>
    </row>
    <row r="101" spans="1:31" ht="16.5" customHeight="1">
      <c r="A101" s="82" t="s">
        <v>67</v>
      </c>
      <c r="B101" s="82" t="s">
        <v>72</v>
      </c>
      <c r="C101" s="13" t="s">
        <v>31</v>
      </c>
      <c r="D101" s="14">
        <v>116920</v>
      </c>
      <c r="E101" s="15"/>
      <c r="F101" s="16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7">
        <f t="shared" si="6"/>
        <v>116920</v>
      </c>
      <c r="U101" s="14"/>
      <c r="V101" s="14"/>
      <c r="W101" s="14"/>
      <c r="X101" s="14"/>
      <c r="Y101" s="14">
        <v>0</v>
      </c>
      <c r="Z101" s="14"/>
      <c r="AA101" s="14"/>
      <c r="AB101" s="14"/>
      <c r="AC101" s="17">
        <f t="shared" si="4"/>
        <v>0</v>
      </c>
      <c r="AD101" s="87">
        <f>SUM(T101:T103)+SUM(AC101:AC103)</f>
        <v>1617821</v>
      </c>
      <c r="AE101" s="18">
        <f t="shared" si="5"/>
        <v>116920</v>
      </c>
    </row>
    <row r="102" spans="1:31">
      <c r="A102" s="82"/>
      <c r="B102" s="82"/>
      <c r="C102" s="19" t="s">
        <v>32</v>
      </c>
      <c r="D102" s="20">
        <v>232794</v>
      </c>
      <c r="E102" s="21">
        <v>110180</v>
      </c>
      <c r="F102" s="22">
        <v>97377</v>
      </c>
      <c r="G102" s="21"/>
      <c r="H102" s="21">
        <v>0</v>
      </c>
      <c r="I102" s="21"/>
      <c r="J102" s="21">
        <v>350609</v>
      </c>
      <c r="K102" s="21"/>
      <c r="L102" s="21"/>
      <c r="M102" s="21"/>
      <c r="N102" s="21"/>
      <c r="O102" s="21"/>
      <c r="P102" s="21"/>
      <c r="Q102" s="21"/>
      <c r="R102" s="21"/>
      <c r="S102" s="21">
        <v>136521</v>
      </c>
      <c r="T102" s="17">
        <f t="shared" si="6"/>
        <v>927481</v>
      </c>
      <c r="U102" s="20"/>
      <c r="V102" s="20">
        <v>444600</v>
      </c>
      <c r="W102" s="20">
        <v>0</v>
      </c>
      <c r="X102" s="20"/>
      <c r="Y102" s="20">
        <v>0</v>
      </c>
      <c r="Z102" s="20"/>
      <c r="AA102" s="20"/>
      <c r="AB102" s="20">
        <v>116617</v>
      </c>
      <c r="AC102" s="17">
        <f t="shared" si="4"/>
        <v>561217</v>
      </c>
      <c r="AD102" s="88"/>
      <c r="AE102" s="18">
        <f t="shared" si="5"/>
        <v>1488698</v>
      </c>
    </row>
    <row r="103" spans="1:31">
      <c r="A103" s="82"/>
      <c r="B103" s="82"/>
      <c r="C103" s="23" t="s">
        <v>33</v>
      </c>
      <c r="D103" s="24">
        <v>12203</v>
      </c>
      <c r="E103" s="25"/>
      <c r="F103" s="26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17">
        <f t="shared" si="6"/>
        <v>12203</v>
      </c>
      <c r="U103" s="24"/>
      <c r="V103" s="24"/>
      <c r="W103" s="24"/>
      <c r="X103" s="24"/>
      <c r="Y103" s="24"/>
      <c r="Z103" s="24"/>
      <c r="AA103" s="24"/>
      <c r="AB103" s="24"/>
      <c r="AC103" s="17">
        <f t="shared" si="4"/>
        <v>0</v>
      </c>
      <c r="AD103" s="88"/>
      <c r="AE103" s="18">
        <f t="shared" si="5"/>
        <v>12203</v>
      </c>
    </row>
    <row r="104" spans="1:31" ht="16.5" customHeight="1">
      <c r="A104" s="82" t="s">
        <v>67</v>
      </c>
      <c r="B104" s="82" t="s">
        <v>73</v>
      </c>
      <c r="C104" s="13" t="s">
        <v>31</v>
      </c>
      <c r="D104" s="14">
        <v>639075</v>
      </c>
      <c r="E104" s="15"/>
      <c r="F104" s="16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7">
        <f t="shared" si="6"/>
        <v>639075</v>
      </c>
      <c r="U104" s="14"/>
      <c r="V104" s="14"/>
      <c r="W104" s="14"/>
      <c r="X104" s="14"/>
      <c r="Y104" s="14">
        <v>298294</v>
      </c>
      <c r="Z104" s="14"/>
      <c r="AA104" s="14"/>
      <c r="AB104" s="14"/>
      <c r="AC104" s="17">
        <f t="shared" si="4"/>
        <v>298294</v>
      </c>
      <c r="AD104" s="87">
        <f>SUM(T104:T106)+SUM(AC104:AC106)</f>
        <v>7285633</v>
      </c>
      <c r="AE104" s="18">
        <f t="shared" si="5"/>
        <v>937369</v>
      </c>
    </row>
    <row r="105" spans="1:31">
      <c r="A105" s="82"/>
      <c r="B105" s="82"/>
      <c r="C105" s="19" t="s">
        <v>32</v>
      </c>
      <c r="D105" s="20">
        <v>597912</v>
      </c>
      <c r="E105" s="21">
        <v>1122593</v>
      </c>
      <c r="F105" s="22"/>
      <c r="G105" s="21"/>
      <c r="H105" s="21">
        <v>240000</v>
      </c>
      <c r="I105" s="21">
        <v>21500</v>
      </c>
      <c r="J105" s="21">
        <v>79027</v>
      </c>
      <c r="K105" s="21"/>
      <c r="L105" s="21"/>
      <c r="M105" s="21"/>
      <c r="N105" s="21">
        <v>116863</v>
      </c>
      <c r="O105" s="21"/>
      <c r="P105" s="21"/>
      <c r="Q105" s="21">
        <v>8000</v>
      </c>
      <c r="R105" s="21"/>
      <c r="S105" s="21">
        <v>1320002</v>
      </c>
      <c r="T105" s="17">
        <f t="shared" si="6"/>
        <v>3505897</v>
      </c>
      <c r="U105" s="20"/>
      <c r="V105" s="20"/>
      <c r="W105" s="20">
        <v>0</v>
      </c>
      <c r="X105" s="20">
        <v>10000</v>
      </c>
      <c r="Y105" s="20">
        <v>2729424</v>
      </c>
      <c r="Z105" s="20">
        <v>30000</v>
      </c>
      <c r="AA105" s="20"/>
      <c r="AB105" s="20">
        <v>63100</v>
      </c>
      <c r="AC105" s="17">
        <f t="shared" si="4"/>
        <v>2832524</v>
      </c>
      <c r="AD105" s="88"/>
      <c r="AE105" s="18">
        <f t="shared" si="5"/>
        <v>6338421</v>
      </c>
    </row>
    <row r="106" spans="1:31">
      <c r="A106" s="82"/>
      <c r="B106" s="82"/>
      <c r="C106" s="23" t="s">
        <v>33</v>
      </c>
      <c r="D106" s="24">
        <v>9843</v>
      </c>
      <c r="E106" s="25"/>
      <c r="F106" s="26"/>
      <c r="G106" s="25">
        <v>0</v>
      </c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17">
        <f t="shared" si="6"/>
        <v>9843</v>
      </c>
      <c r="U106" s="24">
        <v>40973</v>
      </c>
      <c r="V106" s="24"/>
      <c r="W106" s="24"/>
      <c r="X106" s="24"/>
      <c r="Y106" s="24"/>
      <c r="Z106" s="24"/>
      <c r="AA106" s="24"/>
      <c r="AB106" s="24"/>
      <c r="AC106" s="17">
        <f t="shared" si="4"/>
        <v>0</v>
      </c>
      <c r="AD106" s="88"/>
      <c r="AE106" s="18">
        <f t="shared" si="5"/>
        <v>9843</v>
      </c>
    </row>
    <row r="107" spans="1:31" ht="16.5" customHeight="1">
      <c r="A107" s="82" t="s">
        <v>67</v>
      </c>
      <c r="B107" s="82" t="s">
        <v>74</v>
      </c>
      <c r="C107" s="13" t="s">
        <v>31</v>
      </c>
      <c r="D107" s="14">
        <v>1566555</v>
      </c>
      <c r="E107" s="15"/>
      <c r="F107" s="16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7">
        <f t="shared" si="6"/>
        <v>1566555</v>
      </c>
      <c r="U107" s="14"/>
      <c r="V107" s="14"/>
      <c r="W107" s="14"/>
      <c r="X107" s="14"/>
      <c r="Y107" s="14">
        <v>752330</v>
      </c>
      <c r="Z107" s="14"/>
      <c r="AA107" s="14"/>
      <c r="AB107" s="14"/>
      <c r="AC107" s="17">
        <f t="shared" si="4"/>
        <v>752330</v>
      </c>
      <c r="AD107" s="87">
        <f>SUM(T107:T109)+SUM(AC107:AC109)</f>
        <v>5175848</v>
      </c>
      <c r="AE107" s="18">
        <f t="shared" si="5"/>
        <v>2318885</v>
      </c>
    </row>
    <row r="108" spans="1:31">
      <c r="A108" s="82"/>
      <c r="B108" s="82"/>
      <c r="C108" s="19" t="s">
        <v>32</v>
      </c>
      <c r="D108" s="20">
        <v>693984</v>
      </c>
      <c r="E108" s="21">
        <v>274170</v>
      </c>
      <c r="F108" s="22"/>
      <c r="G108" s="21"/>
      <c r="H108" s="21"/>
      <c r="I108" s="21"/>
      <c r="J108" s="21">
        <v>139600</v>
      </c>
      <c r="K108" s="21"/>
      <c r="L108" s="21"/>
      <c r="M108" s="21"/>
      <c r="N108" s="21">
        <v>22491</v>
      </c>
      <c r="O108" s="21"/>
      <c r="P108" s="21"/>
      <c r="Q108" s="21"/>
      <c r="R108" s="21">
        <v>167240</v>
      </c>
      <c r="S108" s="21">
        <v>414032</v>
      </c>
      <c r="T108" s="17">
        <f t="shared" si="6"/>
        <v>1711517</v>
      </c>
      <c r="U108" s="20"/>
      <c r="V108" s="20">
        <v>119770</v>
      </c>
      <c r="W108" s="20">
        <v>0</v>
      </c>
      <c r="X108" s="20"/>
      <c r="Y108" s="20">
        <v>501216</v>
      </c>
      <c r="Z108" s="20">
        <v>30000</v>
      </c>
      <c r="AA108" s="20"/>
      <c r="AB108" s="20">
        <v>262362</v>
      </c>
      <c r="AC108" s="17">
        <f t="shared" si="4"/>
        <v>913348</v>
      </c>
      <c r="AD108" s="88"/>
      <c r="AE108" s="18">
        <f t="shared" si="5"/>
        <v>2624865</v>
      </c>
    </row>
    <row r="109" spans="1:31">
      <c r="A109" s="82"/>
      <c r="B109" s="82"/>
      <c r="C109" s="23" t="s">
        <v>33</v>
      </c>
      <c r="D109" s="24">
        <v>4667</v>
      </c>
      <c r="E109" s="25"/>
      <c r="F109" s="26"/>
      <c r="G109" s="25">
        <v>227431</v>
      </c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17">
        <f t="shared" si="6"/>
        <v>232098</v>
      </c>
      <c r="U109" s="24">
        <v>66664</v>
      </c>
      <c r="V109" s="24"/>
      <c r="W109" s="24"/>
      <c r="X109" s="24"/>
      <c r="Y109" s="24"/>
      <c r="Z109" s="24"/>
      <c r="AA109" s="24"/>
      <c r="AB109" s="24"/>
      <c r="AC109" s="17">
        <f t="shared" si="4"/>
        <v>0</v>
      </c>
      <c r="AD109" s="88"/>
      <c r="AE109" s="18">
        <f t="shared" si="5"/>
        <v>232098</v>
      </c>
    </row>
    <row r="110" spans="1:31" ht="16.5" customHeight="1">
      <c r="A110" s="82" t="s">
        <v>67</v>
      </c>
      <c r="B110" s="82" t="s">
        <v>75</v>
      </c>
      <c r="C110" s="13" t="s">
        <v>31</v>
      </c>
      <c r="D110" s="14">
        <v>2011572</v>
      </c>
      <c r="E110" s="15"/>
      <c r="F110" s="16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7">
        <f t="shared" si="6"/>
        <v>2011572</v>
      </c>
      <c r="U110" s="14"/>
      <c r="V110" s="14"/>
      <c r="W110" s="14"/>
      <c r="X110" s="14"/>
      <c r="Y110" s="14">
        <v>1450000</v>
      </c>
      <c r="Z110" s="14"/>
      <c r="AA110" s="14"/>
      <c r="AB110" s="14"/>
      <c r="AC110" s="17">
        <f t="shared" si="4"/>
        <v>1450000</v>
      </c>
      <c r="AD110" s="87">
        <f>SUM(T110:T112)+SUM(AC110:AC112)</f>
        <v>9283756</v>
      </c>
      <c r="AE110" s="18">
        <f t="shared" si="5"/>
        <v>3461572</v>
      </c>
    </row>
    <row r="111" spans="1:31">
      <c r="A111" s="82"/>
      <c r="B111" s="82"/>
      <c r="C111" s="19" t="s">
        <v>32</v>
      </c>
      <c r="D111" s="20">
        <v>758783</v>
      </c>
      <c r="E111" s="21">
        <v>42815</v>
      </c>
      <c r="F111" s="22"/>
      <c r="G111" s="21"/>
      <c r="H111" s="21"/>
      <c r="I111" s="21"/>
      <c r="J111" s="21">
        <v>97175</v>
      </c>
      <c r="K111" s="21">
        <v>150000</v>
      </c>
      <c r="L111" s="21"/>
      <c r="M111" s="21"/>
      <c r="N111" s="21"/>
      <c r="O111" s="21">
        <v>6000</v>
      </c>
      <c r="P111" s="21"/>
      <c r="Q111" s="21">
        <v>19500</v>
      </c>
      <c r="R111" s="21">
        <v>192615</v>
      </c>
      <c r="S111" s="21">
        <v>1126332</v>
      </c>
      <c r="T111" s="17">
        <f t="shared" si="6"/>
        <v>2393220</v>
      </c>
      <c r="U111" s="20"/>
      <c r="V111" s="20">
        <v>409928</v>
      </c>
      <c r="W111" s="20">
        <v>18000</v>
      </c>
      <c r="X111" s="20"/>
      <c r="Y111" s="20">
        <v>2303723</v>
      </c>
      <c r="Z111" s="20"/>
      <c r="AA111" s="20"/>
      <c r="AB111" s="20">
        <v>535294</v>
      </c>
      <c r="AC111" s="17">
        <f t="shared" si="4"/>
        <v>3266945</v>
      </c>
      <c r="AD111" s="88"/>
      <c r="AE111" s="18">
        <f t="shared" si="5"/>
        <v>5660165</v>
      </c>
    </row>
    <row r="112" spans="1:31">
      <c r="A112" s="82"/>
      <c r="B112" s="82"/>
      <c r="C112" s="23" t="s">
        <v>33</v>
      </c>
      <c r="D112" s="24">
        <v>0</v>
      </c>
      <c r="E112" s="25"/>
      <c r="F112" s="26"/>
      <c r="G112" s="25">
        <v>162019</v>
      </c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17">
        <f t="shared" si="6"/>
        <v>162019</v>
      </c>
      <c r="U112" s="24"/>
      <c r="V112" s="24"/>
      <c r="W112" s="24"/>
      <c r="X112" s="24"/>
      <c r="Y112" s="24"/>
      <c r="Z112" s="24"/>
      <c r="AA112" s="24"/>
      <c r="AB112" s="24"/>
      <c r="AC112" s="17">
        <f t="shared" si="4"/>
        <v>0</v>
      </c>
      <c r="AD112" s="88"/>
      <c r="AE112" s="18">
        <f t="shared" si="5"/>
        <v>162019</v>
      </c>
    </row>
    <row r="113" spans="1:31" ht="33" customHeight="1">
      <c r="A113" s="23"/>
      <c r="B113" s="3"/>
      <c r="C113" s="23"/>
      <c r="D113" s="24">
        <f t="shared" ref="D113:R113" si="7">SUM(D2:D112)</f>
        <v>142287678</v>
      </c>
      <c r="E113" s="24">
        <f t="shared" si="7"/>
        <v>40696882</v>
      </c>
      <c r="F113" s="24">
        <f t="shared" si="7"/>
        <v>5750229</v>
      </c>
      <c r="G113" s="24">
        <f t="shared" si="7"/>
        <v>5271682</v>
      </c>
      <c r="H113" s="24">
        <f t="shared" si="7"/>
        <v>8160000</v>
      </c>
      <c r="I113" s="24">
        <f t="shared" si="7"/>
        <v>4237060</v>
      </c>
      <c r="J113" s="24">
        <f t="shared" si="7"/>
        <v>12269833</v>
      </c>
      <c r="K113" s="24">
        <f t="shared" si="7"/>
        <v>1965000</v>
      </c>
      <c r="L113" s="24">
        <f t="shared" si="7"/>
        <v>2264710</v>
      </c>
      <c r="M113" s="24">
        <f t="shared" si="7"/>
        <v>2732124</v>
      </c>
      <c r="N113" s="24">
        <f t="shared" si="7"/>
        <v>11020150</v>
      </c>
      <c r="O113" s="24">
        <f t="shared" si="7"/>
        <v>553000</v>
      </c>
      <c r="P113" s="24">
        <f t="shared" si="7"/>
        <v>4665000</v>
      </c>
      <c r="Q113" s="24">
        <f t="shared" si="7"/>
        <v>2656675</v>
      </c>
      <c r="R113" s="24">
        <f t="shared" si="7"/>
        <v>22083066</v>
      </c>
      <c r="S113" s="24">
        <f>SUM(S2:S112)</f>
        <v>200872647</v>
      </c>
      <c r="T113" s="17">
        <f t="shared" si="6"/>
        <v>467485736</v>
      </c>
      <c r="U113" s="24">
        <f>SUM(U2:U112)</f>
        <v>906218</v>
      </c>
      <c r="V113" s="24">
        <f>SUM(V2:V112)</f>
        <v>80578466</v>
      </c>
      <c r="W113" s="24">
        <f t="shared" ref="W113:AD113" si="8">SUM(W2:W112)</f>
        <v>1256185</v>
      </c>
      <c r="X113" s="24">
        <f t="shared" si="8"/>
        <v>20802000</v>
      </c>
      <c r="Y113" s="24">
        <f t="shared" si="8"/>
        <v>80830977</v>
      </c>
      <c r="Z113" s="24">
        <f t="shared" si="8"/>
        <v>2900851</v>
      </c>
      <c r="AA113" s="24">
        <f t="shared" si="8"/>
        <v>2882509</v>
      </c>
      <c r="AB113" s="24">
        <f t="shared" si="8"/>
        <v>16876109</v>
      </c>
      <c r="AC113" s="17">
        <f t="shared" si="8"/>
        <v>206127097</v>
      </c>
      <c r="AD113" s="14">
        <f t="shared" si="8"/>
        <v>673612833</v>
      </c>
    </row>
    <row r="114" spans="1:31">
      <c r="D114" s="29">
        <f t="shared" ref="D114:AE116" si="9">D2+D8+D11+D14+D17+D20+D5+D26+D29+D32+D35+D23+D38+D41+D44+D47+D50+D53+D56+D59+D62+D65+D68+D71+D74+D77+D80+D83+D86+D89+D92+D95+D98+D101+D104+D107+D110</f>
        <v>96918173</v>
      </c>
      <c r="E114" s="29">
        <f t="shared" si="9"/>
        <v>0</v>
      </c>
      <c r="F114" s="29">
        <f t="shared" si="9"/>
        <v>0</v>
      </c>
      <c r="G114" s="29">
        <f t="shared" si="9"/>
        <v>0</v>
      </c>
      <c r="H114" s="29">
        <f t="shared" si="9"/>
        <v>0</v>
      </c>
      <c r="I114" s="29">
        <f t="shared" si="9"/>
        <v>300000</v>
      </c>
      <c r="J114" s="29">
        <f t="shared" si="9"/>
        <v>0</v>
      </c>
      <c r="K114" s="29">
        <f t="shared" si="9"/>
        <v>0</v>
      </c>
      <c r="L114" s="29">
        <f t="shared" si="9"/>
        <v>0</v>
      </c>
      <c r="M114" s="29">
        <f t="shared" si="9"/>
        <v>0</v>
      </c>
      <c r="N114" s="29">
        <f t="shared" si="9"/>
        <v>0</v>
      </c>
      <c r="O114" s="29">
        <f t="shared" si="9"/>
        <v>0</v>
      </c>
      <c r="P114" s="29">
        <f t="shared" si="9"/>
        <v>0</v>
      </c>
      <c r="Q114" s="29">
        <f t="shared" si="9"/>
        <v>0</v>
      </c>
      <c r="R114" s="29">
        <f t="shared" si="9"/>
        <v>9341343</v>
      </c>
      <c r="S114" s="29">
        <f t="shared" si="9"/>
        <v>0</v>
      </c>
      <c r="T114" s="29">
        <f t="shared" si="9"/>
        <v>106559516</v>
      </c>
      <c r="U114" s="29">
        <f t="shared" si="9"/>
        <v>0</v>
      </c>
      <c r="V114" s="29">
        <f t="shared" si="9"/>
        <v>34013000</v>
      </c>
      <c r="W114" s="29">
        <f t="shared" si="9"/>
        <v>0</v>
      </c>
      <c r="X114" s="29">
        <f t="shared" si="9"/>
        <v>0</v>
      </c>
      <c r="Y114" s="29">
        <f t="shared" si="9"/>
        <v>38950600</v>
      </c>
      <c r="Z114" s="29">
        <f t="shared" si="9"/>
        <v>0</v>
      </c>
      <c r="AA114" s="29">
        <f t="shared" si="9"/>
        <v>99990</v>
      </c>
      <c r="AB114" s="29">
        <f t="shared" si="9"/>
        <v>5787867</v>
      </c>
      <c r="AC114" s="29">
        <f t="shared" si="9"/>
        <v>78851457</v>
      </c>
      <c r="AD114" s="29">
        <f t="shared" si="9"/>
        <v>673612833</v>
      </c>
      <c r="AE114" s="29">
        <f t="shared" si="9"/>
        <v>185410973</v>
      </c>
    </row>
    <row r="115" spans="1:31">
      <c r="D115" s="29">
        <f t="shared" si="9"/>
        <v>44791948</v>
      </c>
      <c r="E115" s="29">
        <f t="shared" si="9"/>
        <v>40696882</v>
      </c>
      <c r="F115" s="29">
        <f t="shared" si="9"/>
        <v>5750229</v>
      </c>
      <c r="G115" s="29">
        <f t="shared" si="9"/>
        <v>0</v>
      </c>
      <c r="H115" s="29">
        <f t="shared" si="9"/>
        <v>8160000</v>
      </c>
      <c r="I115" s="29">
        <f t="shared" si="9"/>
        <v>3937060</v>
      </c>
      <c r="J115" s="29">
        <f t="shared" si="9"/>
        <v>12269833</v>
      </c>
      <c r="K115" s="29">
        <f t="shared" si="9"/>
        <v>1965000</v>
      </c>
      <c r="L115" s="29">
        <f t="shared" si="9"/>
        <v>2264710</v>
      </c>
      <c r="M115" s="29">
        <f t="shared" si="9"/>
        <v>2732124</v>
      </c>
      <c r="N115" s="29">
        <f t="shared" si="9"/>
        <v>11020150</v>
      </c>
      <c r="O115" s="29">
        <f t="shared" si="9"/>
        <v>553000</v>
      </c>
      <c r="P115" s="29">
        <f t="shared" si="9"/>
        <v>4665000</v>
      </c>
      <c r="Q115" s="29">
        <f t="shared" si="9"/>
        <v>2656675</v>
      </c>
      <c r="R115" s="29">
        <f t="shared" si="9"/>
        <v>12741723</v>
      </c>
      <c r="S115" s="29">
        <f t="shared" si="9"/>
        <v>200872647</v>
      </c>
      <c r="T115" s="29">
        <f t="shared" si="9"/>
        <v>355076981</v>
      </c>
      <c r="U115" s="29">
        <f t="shared" si="9"/>
        <v>0</v>
      </c>
      <c r="V115" s="29">
        <f t="shared" si="9"/>
        <v>46565466</v>
      </c>
      <c r="W115" s="29">
        <f t="shared" si="9"/>
        <v>1256185</v>
      </c>
      <c r="X115" s="29">
        <f t="shared" si="9"/>
        <v>20802000</v>
      </c>
      <c r="Y115" s="29">
        <f t="shared" si="9"/>
        <v>41880377</v>
      </c>
      <c r="Z115" s="29">
        <f t="shared" si="9"/>
        <v>2900851</v>
      </c>
      <c r="AA115" s="29">
        <f t="shared" si="9"/>
        <v>2782519</v>
      </c>
      <c r="AB115" s="29">
        <f t="shared" si="9"/>
        <v>11088242</v>
      </c>
      <c r="AC115" s="29">
        <f t="shared" si="9"/>
        <v>127275640</v>
      </c>
      <c r="AD115" s="29">
        <f t="shared" si="9"/>
        <v>0</v>
      </c>
      <c r="AE115" s="29">
        <f t="shared" si="9"/>
        <v>482352621</v>
      </c>
    </row>
    <row r="116" spans="1:31">
      <c r="D116" s="30">
        <f t="shared" si="9"/>
        <v>577557</v>
      </c>
      <c r="E116" s="30">
        <f t="shared" si="9"/>
        <v>0</v>
      </c>
      <c r="F116" s="30">
        <f t="shared" si="9"/>
        <v>0</v>
      </c>
      <c r="G116" s="30">
        <f t="shared" si="9"/>
        <v>5271682</v>
      </c>
      <c r="H116" s="30">
        <f t="shared" si="9"/>
        <v>0</v>
      </c>
      <c r="I116" s="30">
        <f t="shared" si="9"/>
        <v>0</v>
      </c>
      <c r="J116" s="30">
        <f t="shared" si="9"/>
        <v>0</v>
      </c>
      <c r="K116" s="30">
        <f t="shared" si="9"/>
        <v>0</v>
      </c>
      <c r="L116" s="30">
        <f t="shared" si="9"/>
        <v>0</v>
      </c>
      <c r="M116" s="30">
        <f t="shared" si="9"/>
        <v>0</v>
      </c>
      <c r="N116" s="30">
        <f t="shared" si="9"/>
        <v>0</v>
      </c>
      <c r="O116" s="30">
        <f t="shared" si="9"/>
        <v>0</v>
      </c>
      <c r="P116" s="30">
        <f t="shared" si="9"/>
        <v>0</v>
      </c>
      <c r="Q116" s="30">
        <f t="shared" si="9"/>
        <v>0</v>
      </c>
      <c r="R116" s="30">
        <f t="shared" si="9"/>
        <v>0</v>
      </c>
      <c r="S116" s="30">
        <f t="shared" si="9"/>
        <v>0</v>
      </c>
      <c r="T116" s="30">
        <f t="shared" si="9"/>
        <v>5849239</v>
      </c>
      <c r="U116" s="30">
        <f t="shared" si="9"/>
        <v>906218</v>
      </c>
      <c r="V116" s="29">
        <f t="shared" si="9"/>
        <v>0</v>
      </c>
      <c r="W116" s="29">
        <f t="shared" si="9"/>
        <v>0</v>
      </c>
      <c r="X116" s="29">
        <f t="shared" si="9"/>
        <v>0</v>
      </c>
      <c r="Y116" s="29">
        <f t="shared" si="9"/>
        <v>0</v>
      </c>
      <c r="Z116" s="29">
        <f t="shared" si="9"/>
        <v>0</v>
      </c>
      <c r="AA116" s="29">
        <f t="shared" si="9"/>
        <v>0</v>
      </c>
      <c r="AB116" s="29">
        <f t="shared" si="9"/>
        <v>0</v>
      </c>
      <c r="AC116" s="29">
        <f t="shared" si="9"/>
        <v>0</v>
      </c>
      <c r="AD116" s="29">
        <f t="shared" si="9"/>
        <v>0</v>
      </c>
      <c r="AE116" s="29">
        <f t="shared" si="9"/>
        <v>5849239</v>
      </c>
    </row>
    <row r="117" spans="1:31">
      <c r="Y117" s="18">
        <f>Y114+Y115</f>
        <v>80830977</v>
      </c>
      <c r="Z117" s="18"/>
    </row>
  </sheetData>
  <mergeCells count="111">
    <mergeCell ref="A110:A112"/>
    <mergeCell ref="B110:B112"/>
    <mergeCell ref="AD110:AD112"/>
    <mergeCell ref="A104:A106"/>
    <mergeCell ref="B104:B106"/>
    <mergeCell ref="AD104:AD106"/>
    <mergeCell ref="A107:A109"/>
    <mergeCell ref="B107:B109"/>
    <mergeCell ref="AD107:AD109"/>
    <mergeCell ref="A98:A100"/>
    <mergeCell ref="B98:B100"/>
    <mergeCell ref="AD98:AD100"/>
    <mergeCell ref="A101:A103"/>
    <mergeCell ref="B101:B103"/>
    <mergeCell ref="AD101:AD103"/>
    <mergeCell ref="A92:A94"/>
    <mergeCell ref="B92:B94"/>
    <mergeCell ref="AD92:AD94"/>
    <mergeCell ref="A95:A97"/>
    <mergeCell ref="B95:B97"/>
    <mergeCell ref="AD95:AD97"/>
    <mergeCell ref="A86:A88"/>
    <mergeCell ref="B86:B88"/>
    <mergeCell ref="AD86:AD88"/>
    <mergeCell ref="A89:A91"/>
    <mergeCell ref="B89:B91"/>
    <mergeCell ref="AD89:AD91"/>
    <mergeCell ref="A80:A82"/>
    <mergeCell ref="B80:B82"/>
    <mergeCell ref="AD80:AD82"/>
    <mergeCell ref="A83:A85"/>
    <mergeCell ref="B83:B85"/>
    <mergeCell ref="AD83:AD85"/>
    <mergeCell ref="A74:A76"/>
    <mergeCell ref="B74:B76"/>
    <mergeCell ref="AD74:AD76"/>
    <mergeCell ref="A77:A79"/>
    <mergeCell ref="B77:B79"/>
    <mergeCell ref="AD77:AD79"/>
    <mergeCell ref="A68:A70"/>
    <mergeCell ref="B68:B70"/>
    <mergeCell ref="AD68:AD70"/>
    <mergeCell ref="A71:A73"/>
    <mergeCell ref="B71:B73"/>
    <mergeCell ref="AD71:AD73"/>
    <mergeCell ref="A62:A64"/>
    <mergeCell ref="B62:B64"/>
    <mergeCell ref="AD62:AD64"/>
    <mergeCell ref="A65:A67"/>
    <mergeCell ref="B65:B67"/>
    <mergeCell ref="AD65:AD67"/>
    <mergeCell ref="A56:A58"/>
    <mergeCell ref="B56:B58"/>
    <mergeCell ref="AD56:AD58"/>
    <mergeCell ref="A59:A61"/>
    <mergeCell ref="B59:B61"/>
    <mergeCell ref="AD59:AD61"/>
    <mergeCell ref="A50:A52"/>
    <mergeCell ref="B50:B52"/>
    <mergeCell ref="AD50:AD52"/>
    <mergeCell ref="A53:A55"/>
    <mergeCell ref="B53:B55"/>
    <mergeCell ref="AD53:AD55"/>
    <mergeCell ref="A44:A46"/>
    <mergeCell ref="B44:B46"/>
    <mergeCell ref="AD44:AD46"/>
    <mergeCell ref="A47:A49"/>
    <mergeCell ref="B47:B49"/>
    <mergeCell ref="AD47:AD49"/>
    <mergeCell ref="A38:A40"/>
    <mergeCell ref="B38:B40"/>
    <mergeCell ref="AD38:AD40"/>
    <mergeCell ref="A41:A43"/>
    <mergeCell ref="B41:B43"/>
    <mergeCell ref="AD41:AD43"/>
    <mergeCell ref="A32:A34"/>
    <mergeCell ref="B32:B34"/>
    <mergeCell ref="AD32:AD34"/>
    <mergeCell ref="A35:A37"/>
    <mergeCell ref="B35:B37"/>
    <mergeCell ref="AD35:AD37"/>
    <mergeCell ref="A26:A28"/>
    <mergeCell ref="B26:B28"/>
    <mergeCell ref="AD26:AD28"/>
    <mergeCell ref="A29:A31"/>
    <mergeCell ref="B29:B31"/>
    <mergeCell ref="AD29:AD31"/>
    <mergeCell ref="A20:A22"/>
    <mergeCell ref="B20:B22"/>
    <mergeCell ref="AD20:AD22"/>
    <mergeCell ref="A23:A25"/>
    <mergeCell ref="B23:B25"/>
    <mergeCell ref="AD23:AD25"/>
    <mergeCell ref="A17:A19"/>
    <mergeCell ref="B17:B19"/>
    <mergeCell ref="AD17:AD19"/>
    <mergeCell ref="A8:A10"/>
    <mergeCell ref="B8:B10"/>
    <mergeCell ref="AD8:AD10"/>
    <mergeCell ref="A11:A13"/>
    <mergeCell ref="B11:B13"/>
    <mergeCell ref="AD11:AD13"/>
    <mergeCell ref="A2:A4"/>
    <mergeCell ref="B2:B4"/>
    <mergeCell ref="AD2:AD4"/>
    <mergeCell ref="A5:A7"/>
    <mergeCell ref="B5:B7"/>
    <mergeCell ref="AD5:AD7"/>
    <mergeCell ref="A14:A16"/>
    <mergeCell ref="B14:B16"/>
    <mergeCell ref="AD14:AD16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21"/>
  <sheetViews>
    <sheetView tabSelected="1" zoomScaleNormal="100" workbookViewId="0">
      <pane xSplit="3" ySplit="1" topLeftCell="D2" activePane="bottomRight" state="frozen"/>
      <selection activeCell="C46" sqref="C46"/>
      <selection pane="topRight" activeCell="C46" sqref="C46"/>
      <selection pane="bottomLeft" activeCell="C46" sqref="C46"/>
      <selection pane="bottomRight" activeCell="E14" sqref="E14"/>
    </sheetView>
  </sheetViews>
  <sheetFormatPr defaultColWidth="9" defaultRowHeight="15.75"/>
  <cols>
    <col min="1" max="1" width="4.5" style="33" bestFit="1" customWidth="1"/>
    <col min="2" max="2" width="12.5" style="33" customWidth="1"/>
    <col min="3" max="3" width="17.875" style="67" customWidth="1"/>
    <col min="4" max="4" width="10.5" style="33" customWidth="1"/>
    <col min="5" max="5" width="17.875" style="33" customWidth="1"/>
    <col min="6" max="6" width="13.875" style="68" customWidth="1"/>
    <col min="7" max="7" width="12.5" style="69" customWidth="1"/>
    <col min="8" max="8" width="12.625" style="68" customWidth="1"/>
    <col min="9" max="9" width="11.875" style="68" customWidth="1"/>
    <col min="10" max="10" width="13.875" style="68" customWidth="1"/>
    <col min="11" max="12" width="12.625" style="68" customWidth="1"/>
    <col min="13" max="13" width="13.5" style="68" customWidth="1"/>
    <col min="14" max="14" width="13.625" style="68" customWidth="1"/>
    <col min="15" max="15" width="15.875" style="33" customWidth="1"/>
    <col min="16" max="16" width="11.875" style="33" customWidth="1"/>
    <col min="17" max="17" width="13.875" style="33" customWidth="1"/>
    <col min="18" max="18" width="15.5" style="33" customWidth="1"/>
    <col min="19" max="19" width="12.5" style="33" customWidth="1"/>
    <col min="20" max="20" width="14.875" style="33" customWidth="1"/>
    <col min="21" max="21" width="17.875" style="33" customWidth="1"/>
    <col min="22" max="22" width="10.5" style="33" customWidth="1"/>
    <col min="23" max="23" width="12.25" style="33" customWidth="1"/>
    <col min="24" max="24" width="13.125" style="68" customWidth="1"/>
    <col min="25" max="25" width="14.625" style="68" customWidth="1"/>
    <col min="26" max="26" width="14" style="70" customWidth="1"/>
    <col min="27" max="27" width="14.125" style="33" customWidth="1"/>
    <col min="28" max="16384" width="9" style="33"/>
  </cols>
  <sheetData>
    <row r="1" spans="1:27" ht="170.25" customHeight="1">
      <c r="B1" s="34" t="s">
        <v>76</v>
      </c>
      <c r="C1" s="35" t="s">
        <v>77</v>
      </c>
      <c r="D1" s="36" t="s">
        <v>78</v>
      </c>
      <c r="E1" s="37" t="s">
        <v>79</v>
      </c>
      <c r="F1" s="37" t="s">
        <v>80</v>
      </c>
      <c r="G1" s="37" t="s">
        <v>81</v>
      </c>
      <c r="H1" s="37" t="s">
        <v>82</v>
      </c>
      <c r="I1" s="37" t="s">
        <v>83</v>
      </c>
      <c r="J1" s="37" t="s">
        <v>84</v>
      </c>
      <c r="K1" s="37" t="s">
        <v>85</v>
      </c>
      <c r="L1" s="37" t="s">
        <v>86</v>
      </c>
      <c r="M1" s="38" t="s">
        <v>87</v>
      </c>
      <c r="N1" s="39" t="s">
        <v>88</v>
      </c>
      <c r="O1" s="40" t="s">
        <v>89</v>
      </c>
      <c r="P1" s="41" t="s">
        <v>90</v>
      </c>
      <c r="Q1" s="41" t="s">
        <v>91</v>
      </c>
      <c r="R1" s="41" t="s">
        <v>92</v>
      </c>
      <c r="S1" s="42" t="s">
        <v>93</v>
      </c>
      <c r="T1" s="41" t="s">
        <v>94</v>
      </c>
      <c r="U1" s="43" t="s">
        <v>95</v>
      </c>
      <c r="V1" s="44" t="s">
        <v>96</v>
      </c>
      <c r="W1" s="45" t="s">
        <v>97</v>
      </c>
      <c r="X1" s="45" t="s">
        <v>98</v>
      </c>
      <c r="Y1" s="40" t="s">
        <v>89</v>
      </c>
      <c r="Z1" s="46" t="s">
        <v>99</v>
      </c>
    </row>
    <row r="2" spans="1:27" ht="16.5">
      <c r="A2" s="33" t="s">
        <v>100</v>
      </c>
      <c r="B2" s="47" t="s">
        <v>101</v>
      </c>
      <c r="C2" s="47" t="s">
        <v>102</v>
      </c>
      <c r="D2" s="48" t="s">
        <v>103</v>
      </c>
      <c r="E2" s="49">
        <v>96302</v>
      </c>
      <c r="F2" s="50"/>
      <c r="G2" s="51"/>
      <c r="H2" s="50"/>
      <c r="I2" s="50"/>
      <c r="J2" s="50"/>
      <c r="K2" s="50"/>
      <c r="L2" s="50"/>
      <c r="M2" s="50">
        <v>0</v>
      </c>
      <c r="N2" s="50"/>
      <c r="O2" s="52">
        <v>96302</v>
      </c>
      <c r="P2" s="49"/>
      <c r="Q2" s="49">
        <v>0</v>
      </c>
      <c r="R2" s="49"/>
      <c r="S2" s="49"/>
      <c r="T2" s="49">
        <v>0</v>
      </c>
      <c r="U2" s="49"/>
      <c r="V2" s="49"/>
      <c r="W2" s="49"/>
      <c r="X2" s="49">
        <v>0</v>
      </c>
      <c r="Y2" s="52">
        <v>0</v>
      </c>
      <c r="Z2" s="53">
        <v>1487215</v>
      </c>
      <c r="AA2" s="54">
        <v>96302</v>
      </c>
    </row>
    <row r="3" spans="1:27" ht="16.5">
      <c r="A3" s="33" t="s">
        <v>100</v>
      </c>
      <c r="B3" s="47"/>
      <c r="C3" s="47"/>
      <c r="D3" s="55" t="s">
        <v>104</v>
      </c>
      <c r="E3" s="56">
        <v>226057</v>
      </c>
      <c r="F3" s="57">
        <v>936307</v>
      </c>
      <c r="G3" s="58">
        <v>0</v>
      </c>
      <c r="H3" s="57"/>
      <c r="I3" s="57"/>
      <c r="J3" s="57">
        <v>0</v>
      </c>
      <c r="K3" s="57">
        <v>91800</v>
      </c>
      <c r="L3" s="57">
        <v>0</v>
      </c>
      <c r="M3" s="57">
        <v>0</v>
      </c>
      <c r="N3" s="57">
        <v>122289</v>
      </c>
      <c r="O3" s="52">
        <v>1376453</v>
      </c>
      <c r="P3" s="56"/>
      <c r="Q3" s="56">
        <v>0</v>
      </c>
      <c r="R3" s="56">
        <v>0</v>
      </c>
      <c r="S3" s="56">
        <v>0</v>
      </c>
      <c r="T3" s="56">
        <v>0</v>
      </c>
      <c r="U3" s="56">
        <v>0</v>
      </c>
      <c r="V3" s="56">
        <v>0</v>
      </c>
      <c r="W3" s="56"/>
      <c r="X3" s="56">
        <v>0</v>
      </c>
      <c r="Y3" s="52">
        <v>0</v>
      </c>
      <c r="Z3" s="59"/>
      <c r="AA3" s="54">
        <v>1376453</v>
      </c>
    </row>
    <row r="4" spans="1:27" ht="16.5">
      <c r="A4" s="33" t="s">
        <v>100</v>
      </c>
      <c r="B4" s="47"/>
      <c r="C4" s="47"/>
      <c r="D4" s="60" t="s">
        <v>105</v>
      </c>
      <c r="E4" s="61">
        <v>14460</v>
      </c>
      <c r="F4" s="62"/>
      <c r="G4" s="63"/>
      <c r="H4" s="62">
        <v>0</v>
      </c>
      <c r="I4" s="62"/>
      <c r="J4" s="62"/>
      <c r="K4" s="62"/>
      <c r="L4" s="62"/>
      <c r="M4" s="62"/>
      <c r="N4" s="62"/>
      <c r="O4" s="52">
        <v>14460</v>
      </c>
      <c r="P4" s="61">
        <v>0</v>
      </c>
      <c r="Q4" s="61"/>
      <c r="R4" s="61"/>
      <c r="S4" s="61"/>
      <c r="T4" s="61"/>
      <c r="U4" s="61"/>
      <c r="V4" s="61"/>
      <c r="W4" s="61"/>
      <c r="X4" s="61">
        <v>0</v>
      </c>
      <c r="Y4" s="52">
        <v>0</v>
      </c>
      <c r="Z4" s="59"/>
      <c r="AA4" s="54">
        <v>14460</v>
      </c>
    </row>
    <row r="5" spans="1:27" ht="16.5">
      <c r="A5" s="33" t="s">
        <v>106</v>
      </c>
      <c r="B5" s="64" t="s">
        <v>107</v>
      </c>
      <c r="C5" s="47" t="s">
        <v>108</v>
      </c>
      <c r="D5" s="48" t="s">
        <v>103</v>
      </c>
      <c r="E5" s="49">
        <v>6332066</v>
      </c>
      <c r="F5" s="50"/>
      <c r="G5" s="51"/>
      <c r="H5" s="50"/>
      <c r="I5" s="50"/>
      <c r="J5" s="50"/>
      <c r="K5" s="50"/>
      <c r="L5" s="50"/>
      <c r="M5" s="50">
        <v>54700</v>
      </c>
      <c r="N5" s="50"/>
      <c r="O5" s="52">
        <v>6386766</v>
      </c>
      <c r="P5" s="49"/>
      <c r="Q5" s="49">
        <v>4121530</v>
      </c>
      <c r="R5" s="49"/>
      <c r="S5" s="49"/>
      <c r="T5" s="49">
        <v>0</v>
      </c>
      <c r="U5" s="49"/>
      <c r="V5" s="49"/>
      <c r="W5" s="49"/>
      <c r="X5" s="49">
        <v>0</v>
      </c>
      <c r="Y5" s="52">
        <v>4121530</v>
      </c>
      <c r="Z5" s="53">
        <v>32566629</v>
      </c>
      <c r="AA5" s="54">
        <v>10508296</v>
      </c>
    </row>
    <row r="6" spans="1:27" ht="16.5">
      <c r="A6" s="33" t="s">
        <v>106</v>
      </c>
      <c r="B6" s="47"/>
      <c r="C6" s="47"/>
      <c r="D6" s="55" t="s">
        <v>104</v>
      </c>
      <c r="E6" s="56">
        <v>2906444</v>
      </c>
      <c r="F6" s="57">
        <v>2746233</v>
      </c>
      <c r="G6" s="58">
        <v>35700</v>
      </c>
      <c r="H6" s="57"/>
      <c r="I6" s="57"/>
      <c r="J6" s="57">
        <v>0</v>
      </c>
      <c r="K6" s="57">
        <v>183900</v>
      </c>
      <c r="L6" s="57">
        <v>0</v>
      </c>
      <c r="M6" s="57">
        <v>3867819</v>
      </c>
      <c r="N6" s="57">
        <v>3890105</v>
      </c>
      <c r="O6" s="52">
        <v>13630201</v>
      </c>
      <c r="P6" s="56"/>
      <c r="Q6" s="56">
        <v>6506446</v>
      </c>
      <c r="R6" s="56">
        <v>0</v>
      </c>
      <c r="S6" s="56">
        <v>0</v>
      </c>
      <c r="T6" s="56">
        <v>863859</v>
      </c>
      <c r="U6" s="56">
        <v>0</v>
      </c>
      <c r="V6" s="56">
        <v>0</v>
      </c>
      <c r="W6" s="56"/>
      <c r="X6" s="56">
        <v>793059</v>
      </c>
      <c r="Y6" s="52">
        <v>8163364</v>
      </c>
      <c r="Z6" s="59"/>
      <c r="AA6" s="54">
        <v>21793565</v>
      </c>
    </row>
    <row r="7" spans="1:27" ht="16.5">
      <c r="A7" s="33" t="s">
        <v>106</v>
      </c>
      <c r="B7" s="47"/>
      <c r="C7" s="47"/>
      <c r="D7" s="60" t="s">
        <v>105</v>
      </c>
      <c r="E7" s="61">
        <v>59850</v>
      </c>
      <c r="F7" s="62"/>
      <c r="G7" s="63"/>
      <c r="H7" s="62">
        <v>0</v>
      </c>
      <c r="I7" s="62"/>
      <c r="J7" s="62"/>
      <c r="K7" s="62"/>
      <c r="L7" s="62"/>
      <c r="M7" s="62"/>
      <c r="N7" s="62"/>
      <c r="O7" s="52">
        <v>59850</v>
      </c>
      <c r="P7" s="61">
        <v>0</v>
      </c>
      <c r="Q7" s="61"/>
      <c r="R7" s="61"/>
      <c r="S7" s="61"/>
      <c r="T7" s="61"/>
      <c r="U7" s="61"/>
      <c r="V7" s="61"/>
      <c r="W7" s="61"/>
      <c r="X7" s="61">
        <v>204918</v>
      </c>
      <c r="Y7" s="52">
        <v>204918</v>
      </c>
      <c r="Z7" s="59"/>
      <c r="AA7" s="54">
        <v>264768</v>
      </c>
    </row>
    <row r="8" spans="1:27" ht="16.5" customHeight="1">
      <c r="A8" s="33" t="s">
        <v>109</v>
      </c>
      <c r="B8" s="47" t="s">
        <v>110</v>
      </c>
      <c r="C8" s="47" t="s">
        <v>111</v>
      </c>
      <c r="D8" s="48" t="s">
        <v>103</v>
      </c>
      <c r="E8" s="49">
        <v>163963</v>
      </c>
      <c r="F8" s="50"/>
      <c r="G8" s="51"/>
      <c r="H8" s="50"/>
      <c r="I8" s="50"/>
      <c r="J8" s="50"/>
      <c r="K8" s="50"/>
      <c r="L8" s="50"/>
      <c r="M8" s="50">
        <v>0</v>
      </c>
      <c r="N8" s="50"/>
      <c r="O8" s="52">
        <v>163963</v>
      </c>
      <c r="P8" s="49"/>
      <c r="Q8" s="49">
        <v>7000000</v>
      </c>
      <c r="R8" s="49"/>
      <c r="S8" s="49"/>
      <c r="T8" s="49">
        <v>0</v>
      </c>
      <c r="U8" s="49"/>
      <c r="V8" s="49"/>
      <c r="W8" s="49"/>
      <c r="X8" s="49">
        <v>0</v>
      </c>
      <c r="Y8" s="52">
        <v>7000000</v>
      </c>
      <c r="Z8" s="53">
        <v>20681348</v>
      </c>
      <c r="AA8" s="54">
        <v>7163963</v>
      </c>
    </row>
    <row r="9" spans="1:27" ht="16.5">
      <c r="A9" s="33" t="s">
        <v>109</v>
      </c>
      <c r="B9" s="47"/>
      <c r="C9" s="47"/>
      <c r="D9" s="55" t="s">
        <v>104</v>
      </c>
      <c r="E9" s="56">
        <v>348735</v>
      </c>
      <c r="F9" s="57">
        <v>1573500</v>
      </c>
      <c r="G9" s="58">
        <v>0</v>
      </c>
      <c r="H9" s="57"/>
      <c r="I9" s="57">
        <v>550000</v>
      </c>
      <c r="J9" s="57">
        <v>0</v>
      </c>
      <c r="K9" s="57">
        <v>337299</v>
      </c>
      <c r="L9" s="57">
        <v>0</v>
      </c>
      <c r="M9" s="57">
        <v>809740</v>
      </c>
      <c r="N9" s="57">
        <v>235178</v>
      </c>
      <c r="O9" s="52">
        <v>3854452</v>
      </c>
      <c r="P9" s="56"/>
      <c r="Q9" s="56">
        <v>8600000</v>
      </c>
      <c r="R9" s="56">
        <v>0</v>
      </c>
      <c r="S9" s="56">
        <v>170138</v>
      </c>
      <c r="T9" s="56">
        <v>7412</v>
      </c>
      <c r="U9" s="56">
        <v>0</v>
      </c>
      <c r="V9" s="56">
        <v>0</v>
      </c>
      <c r="W9" s="56"/>
      <c r="X9" s="56">
        <v>154524</v>
      </c>
      <c r="Y9" s="52">
        <v>8932074</v>
      </c>
      <c r="Z9" s="59"/>
      <c r="AA9" s="54">
        <v>12786526</v>
      </c>
    </row>
    <row r="10" spans="1:27" ht="16.5">
      <c r="A10" s="33" t="s">
        <v>109</v>
      </c>
      <c r="B10" s="47"/>
      <c r="C10" s="47"/>
      <c r="D10" s="60" t="s">
        <v>105</v>
      </c>
      <c r="E10" s="61">
        <v>0</v>
      </c>
      <c r="F10" s="62"/>
      <c r="G10" s="63"/>
      <c r="H10" s="62">
        <v>730859</v>
      </c>
      <c r="I10" s="62"/>
      <c r="J10" s="62"/>
      <c r="K10" s="62"/>
      <c r="L10" s="62"/>
      <c r="M10" s="62"/>
      <c r="N10" s="62"/>
      <c r="O10" s="52">
        <v>730859</v>
      </c>
      <c r="P10" s="61">
        <v>0</v>
      </c>
      <c r="Q10" s="61"/>
      <c r="R10" s="61"/>
      <c r="S10" s="61"/>
      <c r="T10" s="61"/>
      <c r="U10" s="61"/>
      <c r="V10" s="61"/>
      <c r="W10" s="61"/>
      <c r="X10" s="61">
        <v>0</v>
      </c>
      <c r="Y10" s="52">
        <v>0</v>
      </c>
      <c r="Z10" s="59"/>
      <c r="AA10" s="54">
        <v>730859</v>
      </c>
    </row>
    <row r="11" spans="1:27" ht="16.5">
      <c r="A11" s="33" t="s">
        <v>112</v>
      </c>
      <c r="B11" s="47" t="s">
        <v>110</v>
      </c>
      <c r="C11" s="65" t="s">
        <v>113</v>
      </c>
      <c r="D11" s="48" t="s">
        <v>103</v>
      </c>
      <c r="E11" s="49">
        <v>8216776</v>
      </c>
      <c r="F11" s="50"/>
      <c r="G11" s="51"/>
      <c r="H11" s="50"/>
      <c r="I11" s="50"/>
      <c r="J11" s="50"/>
      <c r="K11" s="50"/>
      <c r="L11" s="50"/>
      <c r="M11" s="50">
        <v>0</v>
      </c>
      <c r="N11" s="50"/>
      <c r="O11" s="52">
        <v>8216776</v>
      </c>
      <c r="P11" s="49"/>
      <c r="Q11" s="49">
        <v>0</v>
      </c>
      <c r="R11" s="49"/>
      <c r="S11" s="49"/>
      <c r="T11" s="49">
        <v>7950898</v>
      </c>
      <c r="U11" s="49"/>
      <c r="V11" s="49"/>
      <c r="W11" s="49"/>
      <c r="X11" s="49">
        <v>654853</v>
      </c>
      <c r="Y11" s="52">
        <v>8605751</v>
      </c>
      <c r="Z11" s="53">
        <v>61280347</v>
      </c>
      <c r="AA11" s="54">
        <v>16822527</v>
      </c>
    </row>
    <row r="12" spans="1:27" ht="16.5">
      <c r="A12" s="33" t="s">
        <v>112</v>
      </c>
      <c r="B12" s="47"/>
      <c r="C12" s="65"/>
      <c r="D12" s="55" t="s">
        <v>104</v>
      </c>
      <c r="E12" s="56">
        <v>1790119</v>
      </c>
      <c r="F12" s="57">
        <v>1769175</v>
      </c>
      <c r="G12" s="58">
        <v>0</v>
      </c>
      <c r="H12" s="57"/>
      <c r="I12" s="57"/>
      <c r="J12" s="57">
        <v>496200</v>
      </c>
      <c r="K12" s="57">
        <v>304200</v>
      </c>
      <c r="L12" s="57">
        <v>0</v>
      </c>
      <c r="M12" s="57">
        <v>1099409</v>
      </c>
      <c r="N12" s="57">
        <v>28893313</v>
      </c>
      <c r="O12" s="52">
        <v>34352416</v>
      </c>
      <c r="P12" s="56"/>
      <c r="Q12" s="56">
        <v>791342</v>
      </c>
      <c r="R12" s="56">
        <v>420000</v>
      </c>
      <c r="S12" s="56">
        <v>398438</v>
      </c>
      <c r="T12" s="56">
        <v>5823458</v>
      </c>
      <c r="U12" s="56">
        <v>521000</v>
      </c>
      <c r="V12" s="56">
        <v>29026</v>
      </c>
      <c r="W12" s="56"/>
      <c r="X12" s="56">
        <v>520025</v>
      </c>
      <c r="Y12" s="52">
        <v>8503289</v>
      </c>
      <c r="Z12" s="59"/>
      <c r="AA12" s="54">
        <v>42855705</v>
      </c>
    </row>
    <row r="13" spans="1:27" ht="16.5">
      <c r="A13" s="33" t="s">
        <v>112</v>
      </c>
      <c r="B13" s="47"/>
      <c r="C13" s="65"/>
      <c r="D13" s="60" t="s">
        <v>105</v>
      </c>
      <c r="E13" s="61">
        <v>20511</v>
      </c>
      <c r="F13" s="62"/>
      <c r="G13" s="63"/>
      <c r="H13" s="62">
        <v>1581604</v>
      </c>
      <c r="I13" s="62"/>
      <c r="J13" s="62"/>
      <c r="K13" s="62"/>
      <c r="L13" s="62"/>
      <c r="M13" s="62"/>
      <c r="N13" s="62"/>
      <c r="O13" s="52">
        <v>1602115</v>
      </c>
      <c r="P13" s="61">
        <v>0</v>
      </c>
      <c r="Q13" s="61"/>
      <c r="R13" s="61"/>
      <c r="S13" s="61"/>
      <c r="T13" s="61"/>
      <c r="U13" s="61"/>
      <c r="V13" s="61"/>
      <c r="W13" s="61"/>
      <c r="X13" s="61">
        <v>0</v>
      </c>
      <c r="Y13" s="52">
        <v>0</v>
      </c>
      <c r="Z13" s="59"/>
      <c r="AA13" s="54">
        <v>1602115</v>
      </c>
    </row>
    <row r="14" spans="1:27" ht="16.5" customHeight="1">
      <c r="A14" s="33" t="s">
        <v>114</v>
      </c>
      <c r="B14" s="47" t="s">
        <v>110</v>
      </c>
      <c r="C14" s="47" t="s">
        <v>115</v>
      </c>
      <c r="D14" s="48" t="s">
        <v>103</v>
      </c>
      <c r="E14" s="49">
        <v>2715827</v>
      </c>
      <c r="F14" s="50"/>
      <c r="G14" s="51"/>
      <c r="H14" s="50"/>
      <c r="I14" s="50"/>
      <c r="J14" s="50"/>
      <c r="K14" s="50"/>
      <c r="L14" s="50"/>
      <c r="M14" s="50">
        <v>0</v>
      </c>
      <c r="N14" s="50"/>
      <c r="O14" s="52">
        <v>2715827</v>
      </c>
      <c r="P14" s="49"/>
      <c r="Q14" s="49">
        <v>5336130</v>
      </c>
      <c r="R14" s="49"/>
      <c r="S14" s="49"/>
      <c r="T14" s="49">
        <v>1100000</v>
      </c>
      <c r="U14" s="49"/>
      <c r="V14" s="49"/>
      <c r="W14" s="49"/>
      <c r="X14" s="49">
        <v>0</v>
      </c>
      <c r="Y14" s="52">
        <v>6436130</v>
      </c>
      <c r="Z14" s="53">
        <v>28528258</v>
      </c>
      <c r="AA14" s="54">
        <v>9151957</v>
      </c>
    </row>
    <row r="15" spans="1:27" ht="16.5">
      <c r="A15" s="33" t="s">
        <v>114</v>
      </c>
      <c r="B15" s="47"/>
      <c r="C15" s="47"/>
      <c r="D15" s="55" t="s">
        <v>104</v>
      </c>
      <c r="E15" s="56">
        <v>999542</v>
      </c>
      <c r="F15" s="57">
        <v>1307000</v>
      </c>
      <c r="G15" s="58">
        <v>0</v>
      </c>
      <c r="H15" s="57"/>
      <c r="I15" s="57"/>
      <c r="J15" s="57">
        <v>451204</v>
      </c>
      <c r="K15" s="57">
        <v>148670</v>
      </c>
      <c r="L15" s="57">
        <v>0</v>
      </c>
      <c r="M15" s="57">
        <v>2873958</v>
      </c>
      <c r="N15" s="57">
        <v>7666898</v>
      </c>
      <c r="O15" s="52">
        <v>13447272</v>
      </c>
      <c r="P15" s="56"/>
      <c r="Q15" s="56">
        <v>1668208</v>
      </c>
      <c r="R15" s="56">
        <v>0</v>
      </c>
      <c r="S15" s="56">
        <v>74426</v>
      </c>
      <c r="T15" s="56">
        <v>2446725</v>
      </c>
      <c r="U15" s="56">
        <v>40000</v>
      </c>
      <c r="V15" s="56">
        <v>0</v>
      </c>
      <c r="W15" s="56"/>
      <c r="X15" s="56">
        <v>56226</v>
      </c>
      <c r="Y15" s="52">
        <v>4285585</v>
      </c>
      <c r="Z15" s="59"/>
      <c r="AA15" s="54">
        <v>17732857</v>
      </c>
    </row>
    <row r="16" spans="1:27" ht="16.5">
      <c r="A16" s="33" t="s">
        <v>114</v>
      </c>
      <c r="B16" s="47"/>
      <c r="C16" s="47"/>
      <c r="D16" s="60" t="s">
        <v>105</v>
      </c>
      <c r="E16" s="61">
        <v>284000</v>
      </c>
      <c r="F16" s="62"/>
      <c r="G16" s="63"/>
      <c r="H16" s="62">
        <v>1359444</v>
      </c>
      <c r="I16" s="62"/>
      <c r="J16" s="62"/>
      <c r="K16" s="62"/>
      <c r="L16" s="62"/>
      <c r="M16" s="62"/>
      <c r="N16" s="62"/>
      <c r="O16" s="52">
        <v>1643444</v>
      </c>
      <c r="P16" s="61">
        <v>0</v>
      </c>
      <c r="Q16" s="61"/>
      <c r="R16" s="61"/>
      <c r="S16" s="61"/>
      <c r="T16" s="61"/>
      <c r="U16" s="61"/>
      <c r="V16" s="61"/>
      <c r="W16" s="61"/>
      <c r="X16" s="61">
        <v>0</v>
      </c>
      <c r="Y16" s="52">
        <v>0</v>
      </c>
      <c r="Z16" s="59"/>
      <c r="AA16" s="54">
        <v>1643444</v>
      </c>
    </row>
    <row r="17" spans="1:27" ht="16.5" customHeight="1">
      <c r="A17" s="33" t="s">
        <v>116</v>
      </c>
      <c r="B17" s="47" t="s">
        <v>110</v>
      </c>
      <c r="C17" s="47" t="s">
        <v>117</v>
      </c>
      <c r="D17" s="48" t="s">
        <v>103</v>
      </c>
      <c r="E17" s="49">
        <v>3837853</v>
      </c>
      <c r="F17" s="50"/>
      <c r="G17" s="51"/>
      <c r="H17" s="50"/>
      <c r="I17" s="50"/>
      <c r="J17" s="50"/>
      <c r="K17" s="50"/>
      <c r="L17" s="50"/>
      <c r="M17" s="50">
        <v>317281</v>
      </c>
      <c r="N17" s="50"/>
      <c r="O17" s="52">
        <v>4155134</v>
      </c>
      <c r="P17" s="49"/>
      <c r="Q17" s="49">
        <v>6404304</v>
      </c>
      <c r="R17" s="49"/>
      <c r="S17" s="49"/>
      <c r="T17" s="49">
        <v>2621579</v>
      </c>
      <c r="U17" s="49"/>
      <c r="V17" s="49"/>
      <c r="W17" s="49"/>
      <c r="X17" s="49">
        <v>0</v>
      </c>
      <c r="Y17" s="52">
        <v>9025883</v>
      </c>
      <c r="Z17" s="53">
        <v>32609425</v>
      </c>
      <c r="AA17" s="54">
        <v>13181017</v>
      </c>
    </row>
    <row r="18" spans="1:27" ht="16.5">
      <c r="A18" s="33" t="s">
        <v>116</v>
      </c>
      <c r="B18" s="47"/>
      <c r="C18" s="47"/>
      <c r="D18" s="55" t="s">
        <v>104</v>
      </c>
      <c r="E18" s="56">
        <v>801305</v>
      </c>
      <c r="F18" s="57">
        <v>534130</v>
      </c>
      <c r="G18" s="58">
        <v>0</v>
      </c>
      <c r="H18" s="57"/>
      <c r="I18" s="57"/>
      <c r="J18" s="57">
        <v>108356</v>
      </c>
      <c r="K18" s="57">
        <v>193980</v>
      </c>
      <c r="L18" s="57">
        <v>0</v>
      </c>
      <c r="M18" s="57">
        <v>2519447</v>
      </c>
      <c r="N18" s="57">
        <v>10777801</v>
      </c>
      <c r="O18" s="52">
        <v>14935019</v>
      </c>
      <c r="P18" s="56"/>
      <c r="Q18" s="56">
        <v>1165825</v>
      </c>
      <c r="R18" s="56">
        <v>0</v>
      </c>
      <c r="S18" s="56">
        <v>568976</v>
      </c>
      <c r="T18" s="56">
        <v>1955863</v>
      </c>
      <c r="U18" s="56">
        <v>212500</v>
      </c>
      <c r="V18" s="56">
        <v>99974</v>
      </c>
      <c r="W18" s="56"/>
      <c r="X18" s="56">
        <v>75194</v>
      </c>
      <c r="Y18" s="52">
        <v>4078332</v>
      </c>
      <c r="Z18" s="59"/>
      <c r="AA18" s="54">
        <v>19013351</v>
      </c>
    </row>
    <row r="19" spans="1:27" ht="16.5">
      <c r="A19" s="33" t="s">
        <v>116</v>
      </c>
      <c r="B19" s="47"/>
      <c r="C19" s="47"/>
      <c r="D19" s="60" t="s">
        <v>105</v>
      </c>
      <c r="E19" s="61">
        <v>0</v>
      </c>
      <c r="F19" s="62"/>
      <c r="G19" s="63"/>
      <c r="H19" s="62">
        <v>415057</v>
      </c>
      <c r="I19" s="62"/>
      <c r="J19" s="62"/>
      <c r="K19" s="62"/>
      <c r="L19" s="62"/>
      <c r="M19" s="62"/>
      <c r="N19" s="62"/>
      <c r="O19" s="52">
        <v>415057</v>
      </c>
      <c r="P19" s="61">
        <v>0</v>
      </c>
      <c r="Q19" s="61"/>
      <c r="R19" s="61"/>
      <c r="S19" s="61"/>
      <c r="T19" s="61"/>
      <c r="U19" s="61"/>
      <c r="V19" s="61"/>
      <c r="W19" s="61"/>
      <c r="X19" s="61">
        <v>0</v>
      </c>
      <c r="Y19" s="52">
        <v>0</v>
      </c>
      <c r="Z19" s="59"/>
      <c r="AA19" s="54">
        <v>415057</v>
      </c>
    </row>
    <row r="20" spans="1:27" ht="16.5" customHeight="1">
      <c r="A20" s="33" t="s">
        <v>118</v>
      </c>
      <c r="B20" s="47" t="s">
        <v>110</v>
      </c>
      <c r="C20" s="47" t="s">
        <v>119</v>
      </c>
      <c r="D20" s="48" t="s">
        <v>103</v>
      </c>
      <c r="E20" s="49">
        <v>634283</v>
      </c>
      <c r="F20" s="50"/>
      <c r="G20" s="51"/>
      <c r="H20" s="50"/>
      <c r="I20" s="50"/>
      <c r="J20" s="50"/>
      <c r="K20" s="50"/>
      <c r="L20" s="50"/>
      <c r="M20" s="50">
        <v>0</v>
      </c>
      <c r="N20" s="50"/>
      <c r="O20" s="52">
        <v>634283</v>
      </c>
      <c r="P20" s="49"/>
      <c r="Q20" s="49">
        <v>0</v>
      </c>
      <c r="R20" s="49"/>
      <c r="S20" s="49"/>
      <c r="T20" s="49">
        <v>0</v>
      </c>
      <c r="U20" s="49"/>
      <c r="V20" s="49"/>
      <c r="W20" s="49"/>
      <c r="X20" s="49">
        <v>0</v>
      </c>
      <c r="Y20" s="52">
        <v>0</v>
      </c>
      <c r="Z20" s="53">
        <v>6596762</v>
      </c>
      <c r="AA20" s="54">
        <v>634283</v>
      </c>
    </row>
    <row r="21" spans="1:27" ht="16.5">
      <c r="A21" s="33" t="s">
        <v>118</v>
      </c>
      <c r="B21" s="47"/>
      <c r="C21" s="47"/>
      <c r="D21" s="55" t="s">
        <v>104</v>
      </c>
      <c r="E21" s="56">
        <v>813802</v>
      </c>
      <c r="F21" s="57">
        <v>1184338</v>
      </c>
      <c r="G21" s="58">
        <v>0</v>
      </c>
      <c r="H21" s="57"/>
      <c r="I21" s="57"/>
      <c r="J21" s="57">
        <v>1140727</v>
      </c>
      <c r="K21" s="57">
        <v>72960</v>
      </c>
      <c r="L21" s="57">
        <v>997350</v>
      </c>
      <c r="M21" s="57">
        <v>497539</v>
      </c>
      <c r="N21" s="57">
        <v>127672</v>
      </c>
      <c r="O21" s="52">
        <v>4834388</v>
      </c>
      <c r="P21" s="56"/>
      <c r="Q21" s="56">
        <v>0</v>
      </c>
      <c r="R21" s="56">
        <v>0</v>
      </c>
      <c r="S21" s="56">
        <v>308032</v>
      </c>
      <c r="T21" s="56">
        <v>0</v>
      </c>
      <c r="U21" s="56">
        <v>100000</v>
      </c>
      <c r="V21" s="56">
        <v>0</v>
      </c>
      <c r="W21" s="56"/>
      <c r="X21" s="56">
        <v>19584</v>
      </c>
      <c r="Y21" s="52">
        <v>427616</v>
      </c>
      <c r="Z21" s="59"/>
      <c r="AA21" s="54">
        <v>5262004</v>
      </c>
    </row>
    <row r="22" spans="1:27" ht="21" customHeight="1">
      <c r="A22" s="33" t="s">
        <v>118</v>
      </c>
      <c r="B22" s="47"/>
      <c r="C22" s="47"/>
      <c r="D22" s="60" t="s">
        <v>105</v>
      </c>
      <c r="E22" s="61">
        <v>0</v>
      </c>
      <c r="F22" s="62"/>
      <c r="G22" s="63"/>
      <c r="H22" s="62">
        <v>700475</v>
      </c>
      <c r="I22" s="62"/>
      <c r="J22" s="62"/>
      <c r="K22" s="62"/>
      <c r="L22" s="62"/>
      <c r="M22" s="62"/>
      <c r="N22" s="62"/>
      <c r="O22" s="52">
        <v>700475</v>
      </c>
      <c r="P22" s="61">
        <v>0</v>
      </c>
      <c r="Q22" s="61"/>
      <c r="R22" s="61"/>
      <c r="S22" s="61"/>
      <c r="T22" s="61"/>
      <c r="U22" s="61"/>
      <c r="V22" s="61"/>
      <c r="W22" s="61"/>
      <c r="X22" s="61">
        <v>0</v>
      </c>
      <c r="Y22" s="52">
        <v>0</v>
      </c>
      <c r="Z22" s="59"/>
      <c r="AA22" s="54">
        <v>700475</v>
      </c>
    </row>
    <row r="23" spans="1:27" ht="16.5" customHeight="1">
      <c r="A23" s="33" t="s">
        <v>120</v>
      </c>
      <c r="B23" s="47" t="s">
        <v>110</v>
      </c>
      <c r="C23" s="47" t="s">
        <v>121</v>
      </c>
      <c r="D23" s="48" t="s">
        <v>103</v>
      </c>
      <c r="E23" s="49">
        <v>1390447</v>
      </c>
      <c r="F23" s="50"/>
      <c r="G23" s="51"/>
      <c r="H23" s="50"/>
      <c r="I23" s="50"/>
      <c r="J23" s="50"/>
      <c r="K23" s="50"/>
      <c r="L23" s="50"/>
      <c r="M23" s="50">
        <v>0</v>
      </c>
      <c r="N23" s="50"/>
      <c r="O23" s="52">
        <v>1390447</v>
      </c>
      <c r="P23" s="49"/>
      <c r="Q23" s="49">
        <v>0</v>
      </c>
      <c r="R23" s="49"/>
      <c r="S23" s="49"/>
      <c r="T23" s="49">
        <v>692500</v>
      </c>
      <c r="U23" s="49"/>
      <c r="V23" s="49"/>
      <c r="W23" s="49"/>
      <c r="X23" s="49">
        <v>0</v>
      </c>
      <c r="Y23" s="52">
        <v>692500</v>
      </c>
      <c r="Z23" s="53">
        <v>11813208</v>
      </c>
      <c r="AA23" s="54">
        <v>2082947</v>
      </c>
    </row>
    <row r="24" spans="1:27" ht="16.5">
      <c r="A24" s="33" t="s">
        <v>120</v>
      </c>
      <c r="B24" s="47"/>
      <c r="C24" s="47"/>
      <c r="D24" s="55" t="s">
        <v>104</v>
      </c>
      <c r="E24" s="56">
        <v>632367</v>
      </c>
      <c r="F24" s="57">
        <v>519750</v>
      </c>
      <c r="G24" s="58">
        <v>0</v>
      </c>
      <c r="H24" s="57"/>
      <c r="I24" s="57"/>
      <c r="J24" s="57">
        <v>307000</v>
      </c>
      <c r="K24" s="57">
        <v>52800</v>
      </c>
      <c r="L24" s="57">
        <v>0</v>
      </c>
      <c r="M24" s="57">
        <v>527262</v>
      </c>
      <c r="N24" s="57">
        <v>6036492</v>
      </c>
      <c r="O24" s="52">
        <v>8075671</v>
      </c>
      <c r="P24" s="56"/>
      <c r="Q24" s="56">
        <v>0</v>
      </c>
      <c r="R24" s="56">
        <v>0</v>
      </c>
      <c r="S24" s="56">
        <v>38000</v>
      </c>
      <c r="T24" s="56">
        <v>856697</v>
      </c>
      <c r="U24" s="56">
        <v>177500</v>
      </c>
      <c r="V24" s="56">
        <v>0</v>
      </c>
      <c r="W24" s="56"/>
      <c r="X24" s="56">
        <v>25357</v>
      </c>
      <c r="Y24" s="52">
        <v>1097554</v>
      </c>
      <c r="Z24" s="59"/>
      <c r="AA24" s="54">
        <v>9173225</v>
      </c>
    </row>
    <row r="25" spans="1:27" ht="16.5">
      <c r="A25" s="33" t="s">
        <v>120</v>
      </c>
      <c r="B25" s="47"/>
      <c r="C25" s="47"/>
      <c r="D25" s="60" t="s">
        <v>105</v>
      </c>
      <c r="E25" s="61">
        <v>0</v>
      </c>
      <c r="F25" s="62"/>
      <c r="G25" s="63"/>
      <c r="H25" s="62">
        <v>557036</v>
      </c>
      <c r="I25" s="62"/>
      <c r="J25" s="62"/>
      <c r="K25" s="62"/>
      <c r="L25" s="62"/>
      <c r="M25" s="62"/>
      <c r="N25" s="62"/>
      <c r="O25" s="52">
        <v>557036</v>
      </c>
      <c r="P25" s="61">
        <v>0</v>
      </c>
      <c r="Q25" s="61"/>
      <c r="R25" s="61"/>
      <c r="S25" s="61"/>
      <c r="T25" s="61"/>
      <c r="U25" s="61"/>
      <c r="V25" s="61"/>
      <c r="W25" s="61"/>
      <c r="X25" s="61">
        <v>0</v>
      </c>
      <c r="Y25" s="52">
        <v>0</v>
      </c>
      <c r="Z25" s="59"/>
      <c r="AA25" s="54">
        <v>557036</v>
      </c>
    </row>
    <row r="26" spans="1:27" ht="16.5" customHeight="1">
      <c r="A26" s="33" t="s">
        <v>122</v>
      </c>
      <c r="B26" s="47" t="s">
        <v>123</v>
      </c>
      <c r="C26" s="47" t="s">
        <v>124</v>
      </c>
      <c r="D26" s="48" t="s">
        <v>103</v>
      </c>
      <c r="E26" s="49">
        <v>394307</v>
      </c>
      <c r="F26" s="50"/>
      <c r="G26" s="51"/>
      <c r="H26" s="50"/>
      <c r="I26" s="50"/>
      <c r="J26" s="50"/>
      <c r="K26" s="50"/>
      <c r="L26" s="50"/>
      <c r="M26" s="50">
        <v>0</v>
      </c>
      <c r="N26" s="50"/>
      <c r="O26" s="52">
        <v>394307</v>
      </c>
      <c r="P26" s="49"/>
      <c r="Q26" s="49">
        <v>2500000</v>
      </c>
      <c r="R26" s="49"/>
      <c r="S26" s="49"/>
      <c r="T26" s="49">
        <v>0</v>
      </c>
      <c r="U26" s="49"/>
      <c r="V26" s="49"/>
      <c r="W26" s="49"/>
      <c r="X26" s="49">
        <v>0</v>
      </c>
      <c r="Y26" s="52">
        <v>2500000</v>
      </c>
      <c r="Z26" s="53">
        <v>16296685</v>
      </c>
      <c r="AA26" s="54">
        <v>2894307</v>
      </c>
    </row>
    <row r="27" spans="1:27" ht="16.5">
      <c r="A27" s="33" t="s">
        <v>122</v>
      </c>
      <c r="B27" s="47"/>
      <c r="C27" s="47"/>
      <c r="D27" s="55" t="s">
        <v>104</v>
      </c>
      <c r="E27" s="56">
        <v>618851</v>
      </c>
      <c r="F27" s="57">
        <v>414746</v>
      </c>
      <c r="G27" s="58">
        <v>0</v>
      </c>
      <c r="H27" s="57"/>
      <c r="I27" s="57">
        <v>1260000</v>
      </c>
      <c r="J27" s="57">
        <v>0</v>
      </c>
      <c r="K27" s="57">
        <v>710211</v>
      </c>
      <c r="L27" s="57">
        <v>0</v>
      </c>
      <c r="M27" s="57">
        <v>3539400</v>
      </c>
      <c r="N27" s="57">
        <v>411699</v>
      </c>
      <c r="O27" s="52">
        <v>6954907</v>
      </c>
      <c r="P27" s="56"/>
      <c r="Q27" s="56">
        <v>4700000</v>
      </c>
      <c r="R27" s="56">
        <v>270000</v>
      </c>
      <c r="S27" s="56">
        <v>60975</v>
      </c>
      <c r="T27" s="56">
        <v>897275</v>
      </c>
      <c r="U27" s="56">
        <v>0</v>
      </c>
      <c r="V27" s="56">
        <v>0</v>
      </c>
      <c r="W27" s="56"/>
      <c r="X27" s="56">
        <v>361303</v>
      </c>
      <c r="Y27" s="52">
        <v>6289553</v>
      </c>
      <c r="Z27" s="59"/>
      <c r="AA27" s="54">
        <v>13244460</v>
      </c>
    </row>
    <row r="28" spans="1:27" ht="16.5">
      <c r="A28" s="33" t="s">
        <v>122</v>
      </c>
      <c r="B28" s="47"/>
      <c r="C28" s="47"/>
      <c r="D28" s="60" t="s">
        <v>105</v>
      </c>
      <c r="E28" s="61">
        <v>0</v>
      </c>
      <c r="F28" s="62"/>
      <c r="G28" s="63"/>
      <c r="H28" s="62">
        <v>157918</v>
      </c>
      <c r="I28" s="62"/>
      <c r="J28" s="62"/>
      <c r="K28" s="62"/>
      <c r="L28" s="62"/>
      <c r="M28" s="62"/>
      <c r="N28" s="62"/>
      <c r="O28" s="52">
        <v>157918</v>
      </c>
      <c r="P28" s="61">
        <v>0</v>
      </c>
      <c r="Q28" s="61"/>
      <c r="R28" s="61"/>
      <c r="S28" s="61"/>
      <c r="T28" s="61"/>
      <c r="U28" s="61"/>
      <c r="V28" s="61"/>
      <c r="W28" s="61"/>
      <c r="X28" s="61">
        <v>0</v>
      </c>
      <c r="Y28" s="52">
        <v>0</v>
      </c>
      <c r="Z28" s="59"/>
      <c r="AA28" s="54">
        <v>157918</v>
      </c>
    </row>
    <row r="29" spans="1:27" ht="16.5" customHeight="1">
      <c r="A29" s="33" t="s">
        <v>125</v>
      </c>
      <c r="B29" s="47" t="s">
        <v>123</v>
      </c>
      <c r="C29" s="47" t="s">
        <v>126</v>
      </c>
      <c r="D29" s="48" t="s">
        <v>103</v>
      </c>
      <c r="E29" s="49">
        <v>6830299</v>
      </c>
      <c r="F29" s="50"/>
      <c r="G29" s="51"/>
      <c r="H29" s="50"/>
      <c r="I29" s="50"/>
      <c r="J29" s="50"/>
      <c r="K29" s="50"/>
      <c r="L29" s="50"/>
      <c r="M29" s="50">
        <v>3023663</v>
      </c>
      <c r="N29" s="50"/>
      <c r="O29" s="52">
        <v>9853962</v>
      </c>
      <c r="P29" s="49"/>
      <c r="Q29" s="49">
        <v>8500000</v>
      </c>
      <c r="R29" s="49"/>
      <c r="S29" s="49"/>
      <c r="T29" s="49">
        <v>1339989</v>
      </c>
      <c r="U29" s="49"/>
      <c r="V29" s="49"/>
      <c r="W29" s="49"/>
      <c r="X29" s="49">
        <v>0</v>
      </c>
      <c r="Y29" s="52">
        <v>9839989</v>
      </c>
      <c r="Z29" s="53">
        <v>57877115</v>
      </c>
      <c r="AA29" s="54">
        <v>19693951</v>
      </c>
    </row>
    <row r="30" spans="1:27" ht="16.5">
      <c r="A30" s="33" t="s">
        <v>125</v>
      </c>
      <c r="B30" s="47"/>
      <c r="C30" s="47"/>
      <c r="D30" s="55" t="s">
        <v>104</v>
      </c>
      <c r="E30" s="56">
        <v>1922261</v>
      </c>
      <c r="F30" s="57">
        <v>2661693</v>
      </c>
      <c r="G30" s="58">
        <v>0</v>
      </c>
      <c r="H30" s="57"/>
      <c r="I30" s="57"/>
      <c r="J30" s="57">
        <v>271661</v>
      </c>
      <c r="K30" s="57">
        <v>352725</v>
      </c>
      <c r="L30" s="57">
        <v>0</v>
      </c>
      <c r="M30" s="57">
        <v>1058854</v>
      </c>
      <c r="N30" s="57">
        <v>22771220</v>
      </c>
      <c r="O30" s="52">
        <v>29038414</v>
      </c>
      <c r="P30" s="56"/>
      <c r="Q30" s="56">
        <v>2000000</v>
      </c>
      <c r="R30" s="56">
        <v>930000</v>
      </c>
      <c r="S30" s="56">
        <v>151487</v>
      </c>
      <c r="T30" s="56">
        <v>2938727</v>
      </c>
      <c r="U30" s="56">
        <v>709500</v>
      </c>
      <c r="V30" s="56">
        <v>0</v>
      </c>
      <c r="W30" s="56"/>
      <c r="X30" s="56">
        <v>488153</v>
      </c>
      <c r="Y30" s="52">
        <v>7217867</v>
      </c>
      <c r="Z30" s="59"/>
      <c r="AA30" s="54">
        <v>36256281</v>
      </c>
    </row>
    <row r="31" spans="1:27" ht="16.5">
      <c r="A31" s="33" t="s">
        <v>125</v>
      </c>
      <c r="B31" s="47"/>
      <c r="C31" s="47"/>
      <c r="D31" s="60" t="s">
        <v>105</v>
      </c>
      <c r="E31" s="61">
        <v>9120</v>
      </c>
      <c r="F31" s="62"/>
      <c r="G31" s="63"/>
      <c r="H31" s="62">
        <v>1917763</v>
      </c>
      <c r="I31" s="62"/>
      <c r="J31" s="62"/>
      <c r="K31" s="62"/>
      <c r="L31" s="62"/>
      <c r="M31" s="62"/>
      <c r="N31" s="62"/>
      <c r="O31" s="52">
        <v>1926883</v>
      </c>
      <c r="P31" s="61">
        <v>0</v>
      </c>
      <c r="Q31" s="61"/>
      <c r="R31" s="61"/>
      <c r="S31" s="61"/>
      <c r="T31" s="61"/>
      <c r="U31" s="61"/>
      <c r="V31" s="61"/>
      <c r="W31" s="61"/>
      <c r="X31" s="61">
        <v>0</v>
      </c>
      <c r="Y31" s="52">
        <v>0</v>
      </c>
      <c r="Z31" s="59"/>
      <c r="AA31" s="54">
        <v>1926883</v>
      </c>
    </row>
    <row r="32" spans="1:27" ht="16.5" customHeight="1">
      <c r="A32" s="33" t="s">
        <v>127</v>
      </c>
      <c r="B32" s="47" t="s">
        <v>123</v>
      </c>
      <c r="C32" s="47" t="s">
        <v>128</v>
      </c>
      <c r="D32" s="48" t="s">
        <v>103</v>
      </c>
      <c r="E32" s="49">
        <v>6244550</v>
      </c>
      <c r="F32" s="50"/>
      <c r="G32" s="51"/>
      <c r="H32" s="50"/>
      <c r="I32" s="50"/>
      <c r="J32" s="50"/>
      <c r="K32" s="50"/>
      <c r="L32" s="50"/>
      <c r="M32" s="50">
        <v>0</v>
      </c>
      <c r="N32" s="50"/>
      <c r="O32" s="52">
        <v>6244550</v>
      </c>
      <c r="P32" s="49"/>
      <c r="Q32" s="49">
        <v>2036799</v>
      </c>
      <c r="R32" s="49"/>
      <c r="S32" s="49"/>
      <c r="T32" s="49">
        <v>0</v>
      </c>
      <c r="U32" s="49"/>
      <c r="V32" s="49"/>
      <c r="W32" s="49"/>
      <c r="X32" s="49">
        <v>138530</v>
      </c>
      <c r="Y32" s="52">
        <v>2175329</v>
      </c>
      <c r="Z32" s="53">
        <v>41544900</v>
      </c>
      <c r="AA32" s="54">
        <v>8419879</v>
      </c>
    </row>
    <row r="33" spans="1:27" ht="16.5">
      <c r="A33" s="33" t="s">
        <v>127</v>
      </c>
      <c r="B33" s="47"/>
      <c r="C33" s="47"/>
      <c r="D33" s="55" t="s">
        <v>104</v>
      </c>
      <c r="E33" s="56">
        <v>1625588</v>
      </c>
      <c r="F33" s="57">
        <v>2499035</v>
      </c>
      <c r="G33" s="58">
        <v>0</v>
      </c>
      <c r="H33" s="57"/>
      <c r="I33" s="57"/>
      <c r="J33" s="57">
        <v>641333</v>
      </c>
      <c r="K33" s="57">
        <v>335760</v>
      </c>
      <c r="L33" s="57">
        <v>0</v>
      </c>
      <c r="M33" s="57">
        <v>1593895</v>
      </c>
      <c r="N33" s="57">
        <v>15962835</v>
      </c>
      <c r="O33" s="52">
        <v>22658446</v>
      </c>
      <c r="P33" s="56"/>
      <c r="Q33" s="56">
        <v>6338763</v>
      </c>
      <c r="R33" s="56">
        <v>0</v>
      </c>
      <c r="S33" s="56">
        <v>86315</v>
      </c>
      <c r="T33" s="56">
        <v>0</v>
      </c>
      <c r="U33" s="56">
        <v>665000</v>
      </c>
      <c r="V33" s="56">
        <v>10000</v>
      </c>
      <c r="W33" s="56"/>
      <c r="X33" s="56">
        <v>464066</v>
      </c>
      <c r="Y33" s="52">
        <v>7564144</v>
      </c>
      <c r="Z33" s="59"/>
      <c r="AA33" s="54">
        <v>30222590</v>
      </c>
    </row>
    <row r="34" spans="1:27" ht="16.5">
      <c r="A34" s="33" t="s">
        <v>127</v>
      </c>
      <c r="B34" s="47"/>
      <c r="C34" s="47"/>
      <c r="D34" s="60" t="s">
        <v>105</v>
      </c>
      <c r="E34" s="61">
        <v>1930</v>
      </c>
      <c r="F34" s="62"/>
      <c r="G34" s="63"/>
      <c r="H34" s="62">
        <v>2900501</v>
      </c>
      <c r="I34" s="62"/>
      <c r="J34" s="62"/>
      <c r="K34" s="62"/>
      <c r="L34" s="62"/>
      <c r="M34" s="62"/>
      <c r="N34" s="62"/>
      <c r="O34" s="52">
        <v>2902431</v>
      </c>
      <c r="P34" s="61">
        <v>0</v>
      </c>
      <c r="Q34" s="61"/>
      <c r="R34" s="61"/>
      <c r="S34" s="61"/>
      <c r="T34" s="61"/>
      <c r="U34" s="61"/>
      <c r="V34" s="61"/>
      <c r="W34" s="61"/>
      <c r="X34" s="61">
        <v>0</v>
      </c>
      <c r="Y34" s="52">
        <v>0</v>
      </c>
      <c r="Z34" s="59"/>
      <c r="AA34" s="54">
        <v>2902431</v>
      </c>
    </row>
    <row r="35" spans="1:27" ht="16.5" customHeight="1">
      <c r="A35" s="33" t="s">
        <v>129</v>
      </c>
      <c r="B35" s="47" t="s">
        <v>123</v>
      </c>
      <c r="C35" s="47" t="s">
        <v>130</v>
      </c>
      <c r="D35" s="48" t="s">
        <v>103</v>
      </c>
      <c r="E35" s="49">
        <v>6769018</v>
      </c>
      <c r="F35" s="50"/>
      <c r="G35" s="51"/>
      <c r="H35" s="50"/>
      <c r="I35" s="50"/>
      <c r="J35" s="50"/>
      <c r="K35" s="50"/>
      <c r="L35" s="50"/>
      <c r="M35" s="50">
        <v>353226</v>
      </c>
      <c r="N35" s="50"/>
      <c r="O35" s="52">
        <v>7122244</v>
      </c>
      <c r="P35" s="49"/>
      <c r="Q35" s="49">
        <v>0</v>
      </c>
      <c r="R35" s="49"/>
      <c r="S35" s="49"/>
      <c r="T35" s="49">
        <v>979000</v>
      </c>
      <c r="U35" s="49"/>
      <c r="V35" s="49"/>
      <c r="W35" s="49"/>
      <c r="X35" s="49">
        <v>271800</v>
      </c>
      <c r="Y35" s="52">
        <v>1250800</v>
      </c>
      <c r="Z35" s="53">
        <v>34487652</v>
      </c>
      <c r="AA35" s="54">
        <v>8373044</v>
      </c>
    </row>
    <row r="36" spans="1:27" ht="16.5">
      <c r="A36" s="33" t="s">
        <v>129</v>
      </c>
      <c r="B36" s="47"/>
      <c r="C36" s="47"/>
      <c r="D36" s="55" t="s">
        <v>104</v>
      </c>
      <c r="E36" s="56">
        <v>2269779</v>
      </c>
      <c r="F36" s="57">
        <v>2253353</v>
      </c>
      <c r="G36" s="58">
        <v>533650</v>
      </c>
      <c r="H36" s="57"/>
      <c r="I36" s="57"/>
      <c r="J36" s="57">
        <v>113649</v>
      </c>
      <c r="K36" s="57">
        <v>161640</v>
      </c>
      <c r="L36" s="57">
        <v>0</v>
      </c>
      <c r="M36" s="57">
        <v>1292326</v>
      </c>
      <c r="N36" s="57">
        <v>14857067</v>
      </c>
      <c r="O36" s="52">
        <v>21481464</v>
      </c>
      <c r="P36" s="56"/>
      <c r="Q36" s="56">
        <v>0</v>
      </c>
      <c r="R36" s="56">
        <v>0</v>
      </c>
      <c r="S36" s="56">
        <v>134235</v>
      </c>
      <c r="T36" s="56">
        <v>2446305</v>
      </c>
      <c r="U36" s="56">
        <v>1212500</v>
      </c>
      <c r="V36" s="56">
        <v>0</v>
      </c>
      <c r="W36" s="56"/>
      <c r="X36" s="56">
        <v>100548</v>
      </c>
      <c r="Y36" s="52">
        <v>3893588</v>
      </c>
      <c r="Z36" s="59"/>
      <c r="AA36" s="54">
        <v>25375052</v>
      </c>
    </row>
    <row r="37" spans="1:27" ht="16.5">
      <c r="A37" s="33" t="s">
        <v>129</v>
      </c>
      <c r="B37" s="47"/>
      <c r="C37" s="47"/>
      <c r="D37" s="60" t="s">
        <v>105</v>
      </c>
      <c r="E37" s="61">
        <v>0</v>
      </c>
      <c r="F37" s="62"/>
      <c r="G37" s="63"/>
      <c r="H37" s="62">
        <v>739556</v>
      </c>
      <c r="I37" s="62"/>
      <c r="J37" s="62"/>
      <c r="K37" s="62"/>
      <c r="L37" s="62"/>
      <c r="M37" s="62"/>
      <c r="N37" s="62"/>
      <c r="O37" s="52">
        <v>739556</v>
      </c>
      <c r="P37" s="61">
        <v>0</v>
      </c>
      <c r="Q37" s="61"/>
      <c r="R37" s="61"/>
      <c r="S37" s="61"/>
      <c r="T37" s="61"/>
      <c r="U37" s="61"/>
      <c r="V37" s="61"/>
      <c r="W37" s="61"/>
      <c r="X37" s="61">
        <v>0</v>
      </c>
      <c r="Y37" s="52">
        <v>0</v>
      </c>
      <c r="Z37" s="59"/>
      <c r="AA37" s="54">
        <v>739556</v>
      </c>
    </row>
    <row r="38" spans="1:27" ht="16.5" customHeight="1">
      <c r="A38" s="33" t="s">
        <v>131</v>
      </c>
      <c r="B38" s="47" t="s">
        <v>123</v>
      </c>
      <c r="C38" s="47" t="s">
        <v>132</v>
      </c>
      <c r="D38" s="48" t="s">
        <v>103</v>
      </c>
      <c r="E38" s="49">
        <v>2850211</v>
      </c>
      <c r="F38" s="50"/>
      <c r="G38" s="51"/>
      <c r="H38" s="50"/>
      <c r="I38" s="50"/>
      <c r="J38" s="50"/>
      <c r="K38" s="50"/>
      <c r="L38" s="50"/>
      <c r="M38" s="50">
        <v>0</v>
      </c>
      <c r="N38" s="50"/>
      <c r="O38" s="52">
        <v>2850211</v>
      </c>
      <c r="P38" s="49"/>
      <c r="Q38" s="49">
        <v>439450</v>
      </c>
      <c r="R38" s="49"/>
      <c r="S38" s="49"/>
      <c r="T38" s="49">
        <v>1135967</v>
      </c>
      <c r="U38" s="49"/>
      <c r="V38" s="49"/>
      <c r="W38" s="49"/>
      <c r="X38" s="49">
        <v>0</v>
      </c>
      <c r="Y38" s="52">
        <v>1575417</v>
      </c>
      <c r="Z38" s="53">
        <v>26161416</v>
      </c>
      <c r="AA38" s="54">
        <v>4425628</v>
      </c>
    </row>
    <row r="39" spans="1:27" ht="16.5">
      <c r="A39" s="33" t="s">
        <v>131</v>
      </c>
      <c r="B39" s="47"/>
      <c r="C39" s="47"/>
      <c r="D39" s="55" t="s">
        <v>104</v>
      </c>
      <c r="E39" s="56">
        <v>1465048</v>
      </c>
      <c r="F39" s="57">
        <v>1265467</v>
      </c>
      <c r="G39" s="58">
        <v>0</v>
      </c>
      <c r="H39" s="57"/>
      <c r="I39" s="57"/>
      <c r="J39" s="57">
        <v>269300</v>
      </c>
      <c r="K39" s="57">
        <v>378120</v>
      </c>
      <c r="L39" s="57">
        <v>0</v>
      </c>
      <c r="M39" s="57">
        <v>397064</v>
      </c>
      <c r="N39" s="57">
        <v>9783223</v>
      </c>
      <c r="O39" s="52">
        <v>13558222</v>
      </c>
      <c r="P39" s="56"/>
      <c r="Q39" s="56">
        <v>2408309</v>
      </c>
      <c r="R39" s="56">
        <v>600000</v>
      </c>
      <c r="S39" s="56">
        <v>105559</v>
      </c>
      <c r="T39" s="56">
        <v>1252380</v>
      </c>
      <c r="U39" s="56">
        <v>212500</v>
      </c>
      <c r="V39" s="56">
        <v>200000</v>
      </c>
      <c r="W39" s="56">
        <v>1300000</v>
      </c>
      <c r="X39" s="56">
        <v>182797</v>
      </c>
      <c r="Y39" s="52">
        <v>6261545</v>
      </c>
      <c r="Z39" s="59"/>
      <c r="AA39" s="54">
        <v>19819767</v>
      </c>
    </row>
    <row r="40" spans="1:27" ht="16.5">
      <c r="A40" s="33" t="s">
        <v>131</v>
      </c>
      <c r="B40" s="47"/>
      <c r="C40" s="47"/>
      <c r="D40" s="60" t="s">
        <v>105</v>
      </c>
      <c r="E40" s="61">
        <v>0</v>
      </c>
      <c r="F40" s="62"/>
      <c r="G40" s="63"/>
      <c r="H40" s="62">
        <v>1916021</v>
      </c>
      <c r="I40" s="62"/>
      <c r="J40" s="62"/>
      <c r="K40" s="62"/>
      <c r="L40" s="62"/>
      <c r="M40" s="62"/>
      <c r="N40" s="62"/>
      <c r="O40" s="52">
        <v>1916021</v>
      </c>
      <c r="P40" s="61">
        <v>0</v>
      </c>
      <c r="Q40" s="61"/>
      <c r="R40" s="61"/>
      <c r="S40" s="61"/>
      <c r="T40" s="61"/>
      <c r="U40" s="61"/>
      <c r="V40" s="61"/>
      <c r="W40" s="61"/>
      <c r="X40" s="61">
        <v>0</v>
      </c>
      <c r="Y40" s="52">
        <v>0</v>
      </c>
      <c r="Z40" s="59"/>
      <c r="AA40" s="54">
        <v>1916021</v>
      </c>
    </row>
    <row r="41" spans="1:27" ht="16.5" customHeight="1">
      <c r="A41" s="33" t="s">
        <v>133</v>
      </c>
      <c r="B41" s="47" t="s">
        <v>134</v>
      </c>
      <c r="C41" s="47" t="s">
        <v>135</v>
      </c>
      <c r="D41" s="48" t="s">
        <v>103</v>
      </c>
      <c r="E41" s="49">
        <v>268513</v>
      </c>
      <c r="F41" s="50"/>
      <c r="G41" s="51"/>
      <c r="H41" s="50"/>
      <c r="I41" s="50"/>
      <c r="J41" s="50"/>
      <c r="K41" s="50"/>
      <c r="L41" s="50"/>
      <c r="M41" s="50">
        <v>0</v>
      </c>
      <c r="N41" s="50"/>
      <c r="O41" s="52">
        <v>268513</v>
      </c>
      <c r="P41" s="49"/>
      <c r="Q41" s="49">
        <v>0</v>
      </c>
      <c r="R41" s="49"/>
      <c r="S41" s="49"/>
      <c r="T41" s="49">
        <v>0</v>
      </c>
      <c r="U41" s="49"/>
      <c r="V41" s="49"/>
      <c r="W41" s="49"/>
      <c r="X41" s="49">
        <v>0</v>
      </c>
      <c r="Y41" s="52">
        <v>0</v>
      </c>
      <c r="Z41" s="53">
        <v>3472872</v>
      </c>
      <c r="AA41" s="54">
        <v>268513</v>
      </c>
    </row>
    <row r="42" spans="1:27" ht="16.5">
      <c r="A42" s="33" t="s">
        <v>133</v>
      </c>
      <c r="B42" s="47"/>
      <c r="C42" s="47"/>
      <c r="D42" s="55" t="s">
        <v>104</v>
      </c>
      <c r="E42" s="56">
        <v>380773</v>
      </c>
      <c r="F42" s="57">
        <v>811587</v>
      </c>
      <c r="G42" s="58">
        <v>15960</v>
      </c>
      <c r="H42" s="57"/>
      <c r="I42" s="57">
        <v>1200000</v>
      </c>
      <c r="J42" s="57">
        <v>6271</v>
      </c>
      <c r="K42" s="57">
        <v>220133</v>
      </c>
      <c r="L42" s="57">
        <v>0</v>
      </c>
      <c r="M42" s="57">
        <v>0</v>
      </c>
      <c r="N42" s="57">
        <v>51655</v>
      </c>
      <c r="O42" s="52">
        <v>2686379</v>
      </c>
      <c r="P42" s="56"/>
      <c r="Q42" s="56">
        <v>0</v>
      </c>
      <c r="R42" s="56">
        <v>120000</v>
      </c>
      <c r="S42" s="56">
        <v>60000</v>
      </c>
      <c r="T42" s="56">
        <v>50074</v>
      </c>
      <c r="U42" s="56">
        <v>0</v>
      </c>
      <c r="V42" s="56">
        <v>0</v>
      </c>
      <c r="W42" s="56"/>
      <c r="X42" s="56">
        <v>217162</v>
      </c>
      <c r="Y42" s="52">
        <v>447236</v>
      </c>
      <c r="Z42" s="59"/>
      <c r="AA42" s="54">
        <v>3133615</v>
      </c>
    </row>
    <row r="43" spans="1:27" ht="16.5">
      <c r="A43" s="33" t="s">
        <v>133</v>
      </c>
      <c r="B43" s="47"/>
      <c r="C43" s="47"/>
      <c r="D43" s="60" t="s">
        <v>105</v>
      </c>
      <c r="E43" s="61">
        <v>0</v>
      </c>
      <c r="F43" s="62"/>
      <c r="G43" s="63"/>
      <c r="H43" s="62">
        <v>70744</v>
      </c>
      <c r="I43" s="62"/>
      <c r="J43" s="62"/>
      <c r="K43" s="62"/>
      <c r="L43" s="62"/>
      <c r="M43" s="62"/>
      <c r="N43" s="62"/>
      <c r="O43" s="52">
        <v>70744</v>
      </c>
      <c r="P43" s="61">
        <v>0</v>
      </c>
      <c r="Q43" s="61"/>
      <c r="R43" s="61"/>
      <c r="S43" s="61"/>
      <c r="T43" s="61"/>
      <c r="U43" s="61"/>
      <c r="V43" s="61"/>
      <c r="W43" s="61"/>
      <c r="X43" s="61">
        <v>0</v>
      </c>
      <c r="Y43" s="52">
        <v>0</v>
      </c>
      <c r="Z43" s="59"/>
      <c r="AA43" s="54">
        <v>70744</v>
      </c>
    </row>
    <row r="44" spans="1:27" ht="16.5" customHeight="1">
      <c r="A44" s="33" t="s">
        <v>136</v>
      </c>
      <c r="B44" s="47" t="s">
        <v>134</v>
      </c>
      <c r="C44" s="47" t="s">
        <v>137</v>
      </c>
      <c r="D44" s="48" t="s">
        <v>103</v>
      </c>
      <c r="E44" s="49">
        <v>543848</v>
      </c>
      <c r="F44" s="50"/>
      <c r="G44" s="51"/>
      <c r="H44" s="50"/>
      <c r="I44" s="50"/>
      <c r="J44" s="50"/>
      <c r="K44" s="50"/>
      <c r="L44" s="50"/>
      <c r="M44" s="50">
        <v>0</v>
      </c>
      <c r="N44" s="50"/>
      <c r="O44" s="52">
        <v>543848</v>
      </c>
      <c r="P44" s="49"/>
      <c r="Q44" s="49">
        <v>0</v>
      </c>
      <c r="R44" s="49"/>
      <c r="S44" s="49"/>
      <c r="T44" s="49">
        <v>0</v>
      </c>
      <c r="U44" s="49"/>
      <c r="V44" s="49"/>
      <c r="W44" s="49"/>
      <c r="X44" s="49">
        <v>0</v>
      </c>
      <c r="Y44" s="52">
        <v>0</v>
      </c>
      <c r="Z44" s="53">
        <v>4221074</v>
      </c>
      <c r="AA44" s="54">
        <v>543848</v>
      </c>
    </row>
    <row r="45" spans="1:27" ht="16.5">
      <c r="A45" s="33" t="s">
        <v>136</v>
      </c>
      <c r="B45" s="47"/>
      <c r="C45" s="47"/>
      <c r="D45" s="55" t="s">
        <v>104</v>
      </c>
      <c r="E45" s="56">
        <v>340679</v>
      </c>
      <c r="F45" s="57">
        <v>504000</v>
      </c>
      <c r="G45" s="58">
        <v>0</v>
      </c>
      <c r="H45" s="57"/>
      <c r="I45" s="57"/>
      <c r="J45" s="57">
        <v>99806</v>
      </c>
      <c r="K45" s="57">
        <v>52800</v>
      </c>
      <c r="L45" s="57">
        <v>0</v>
      </c>
      <c r="M45" s="57">
        <v>0</v>
      </c>
      <c r="N45" s="57">
        <v>2122816</v>
      </c>
      <c r="O45" s="52">
        <v>3120101</v>
      </c>
      <c r="P45" s="56"/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/>
      <c r="X45" s="56">
        <v>0</v>
      </c>
      <c r="Y45" s="52">
        <v>0</v>
      </c>
      <c r="Z45" s="59"/>
      <c r="AA45" s="54">
        <v>3120101</v>
      </c>
    </row>
    <row r="46" spans="1:27" ht="16.5">
      <c r="A46" s="33" t="s">
        <v>136</v>
      </c>
      <c r="B46" s="47"/>
      <c r="C46" s="47"/>
      <c r="D46" s="60" t="s">
        <v>105</v>
      </c>
      <c r="E46" s="61">
        <v>0</v>
      </c>
      <c r="F46" s="62"/>
      <c r="G46" s="63"/>
      <c r="H46" s="62">
        <v>557125</v>
      </c>
      <c r="I46" s="62"/>
      <c r="J46" s="62"/>
      <c r="K46" s="62"/>
      <c r="L46" s="62"/>
      <c r="M46" s="62"/>
      <c r="N46" s="62"/>
      <c r="O46" s="52">
        <v>557125</v>
      </c>
      <c r="P46" s="61">
        <v>0</v>
      </c>
      <c r="Q46" s="61"/>
      <c r="R46" s="61"/>
      <c r="S46" s="61"/>
      <c r="T46" s="61"/>
      <c r="U46" s="61"/>
      <c r="V46" s="61"/>
      <c r="W46" s="61"/>
      <c r="X46" s="61">
        <v>0</v>
      </c>
      <c r="Y46" s="52">
        <v>0</v>
      </c>
      <c r="Z46" s="59"/>
      <c r="AA46" s="54">
        <v>557125</v>
      </c>
    </row>
    <row r="47" spans="1:27" ht="16.5" customHeight="1">
      <c r="A47" s="33" t="s">
        <v>138</v>
      </c>
      <c r="B47" s="47" t="s">
        <v>134</v>
      </c>
      <c r="C47" s="47" t="s">
        <v>139</v>
      </c>
      <c r="D47" s="48" t="s">
        <v>103</v>
      </c>
      <c r="E47" s="49">
        <v>0</v>
      </c>
      <c r="F47" s="50"/>
      <c r="G47" s="51"/>
      <c r="H47" s="50"/>
      <c r="I47" s="50"/>
      <c r="J47" s="50"/>
      <c r="K47" s="50"/>
      <c r="L47" s="50"/>
      <c r="M47" s="50">
        <v>0</v>
      </c>
      <c r="N47" s="50"/>
      <c r="O47" s="52">
        <v>0</v>
      </c>
      <c r="P47" s="49"/>
      <c r="Q47" s="49">
        <v>0</v>
      </c>
      <c r="R47" s="49"/>
      <c r="S47" s="49"/>
      <c r="T47" s="49">
        <v>555000</v>
      </c>
      <c r="U47" s="49"/>
      <c r="V47" s="49"/>
      <c r="W47" s="49"/>
      <c r="X47" s="49">
        <v>0</v>
      </c>
      <c r="Y47" s="52">
        <v>555000</v>
      </c>
      <c r="Z47" s="53">
        <v>1345114</v>
      </c>
      <c r="AA47" s="54">
        <v>555000</v>
      </c>
    </row>
    <row r="48" spans="1:27" ht="16.5">
      <c r="A48" s="33" t="s">
        <v>138</v>
      </c>
      <c r="B48" s="47"/>
      <c r="C48" s="47"/>
      <c r="D48" s="55" t="s">
        <v>104</v>
      </c>
      <c r="E48" s="56">
        <v>0</v>
      </c>
      <c r="F48" s="57">
        <v>0</v>
      </c>
      <c r="G48" s="58">
        <v>0</v>
      </c>
      <c r="H48" s="57"/>
      <c r="I48" s="57"/>
      <c r="J48" s="57">
        <v>18000</v>
      </c>
      <c r="K48" s="57">
        <v>46200</v>
      </c>
      <c r="L48" s="57">
        <v>0</v>
      </c>
      <c r="M48" s="57">
        <v>4770</v>
      </c>
      <c r="N48" s="57">
        <v>0</v>
      </c>
      <c r="O48" s="52">
        <v>68970</v>
      </c>
      <c r="P48" s="56"/>
      <c r="Q48" s="56">
        <v>0</v>
      </c>
      <c r="R48" s="56">
        <v>0</v>
      </c>
      <c r="S48" s="56">
        <v>0</v>
      </c>
      <c r="T48" s="56">
        <v>441737</v>
      </c>
      <c r="U48" s="56">
        <v>92000</v>
      </c>
      <c r="V48" s="56">
        <v>0</v>
      </c>
      <c r="W48" s="56"/>
      <c r="X48" s="56">
        <v>0</v>
      </c>
      <c r="Y48" s="52">
        <v>533737</v>
      </c>
      <c r="Z48" s="59"/>
      <c r="AA48" s="54">
        <v>602707</v>
      </c>
    </row>
    <row r="49" spans="1:27" ht="16.5">
      <c r="A49" s="33" t="s">
        <v>138</v>
      </c>
      <c r="B49" s="47"/>
      <c r="C49" s="47"/>
      <c r="D49" s="60" t="s">
        <v>105</v>
      </c>
      <c r="E49" s="61">
        <v>0</v>
      </c>
      <c r="F49" s="62"/>
      <c r="G49" s="63"/>
      <c r="H49" s="62">
        <v>187407</v>
      </c>
      <c r="I49" s="62"/>
      <c r="J49" s="62"/>
      <c r="K49" s="62"/>
      <c r="L49" s="62"/>
      <c r="M49" s="62"/>
      <c r="N49" s="62"/>
      <c r="O49" s="52">
        <v>187407</v>
      </c>
      <c r="P49" s="61">
        <v>0</v>
      </c>
      <c r="Q49" s="61"/>
      <c r="R49" s="61"/>
      <c r="S49" s="61"/>
      <c r="T49" s="61"/>
      <c r="U49" s="61"/>
      <c r="V49" s="61"/>
      <c r="W49" s="61"/>
      <c r="X49" s="61">
        <v>0</v>
      </c>
      <c r="Y49" s="52">
        <v>0</v>
      </c>
      <c r="Z49" s="59"/>
      <c r="AA49" s="54">
        <v>187407</v>
      </c>
    </row>
    <row r="50" spans="1:27" ht="16.5" customHeight="1">
      <c r="A50" s="33" t="s">
        <v>140</v>
      </c>
      <c r="B50" s="47" t="s">
        <v>134</v>
      </c>
      <c r="C50" s="47" t="s">
        <v>141</v>
      </c>
      <c r="D50" s="48" t="s">
        <v>103</v>
      </c>
      <c r="E50" s="49">
        <v>2681358</v>
      </c>
      <c r="F50" s="50"/>
      <c r="G50" s="51"/>
      <c r="H50" s="50"/>
      <c r="I50" s="50"/>
      <c r="J50" s="50"/>
      <c r="K50" s="50"/>
      <c r="L50" s="50"/>
      <c r="M50" s="50">
        <v>42862</v>
      </c>
      <c r="N50" s="50"/>
      <c r="O50" s="52">
        <v>2724220</v>
      </c>
      <c r="P50" s="49"/>
      <c r="Q50" s="49">
        <v>0</v>
      </c>
      <c r="R50" s="49"/>
      <c r="S50" s="49"/>
      <c r="T50" s="49">
        <v>770000</v>
      </c>
      <c r="U50" s="49"/>
      <c r="V50" s="49"/>
      <c r="W50" s="49"/>
      <c r="X50" s="49">
        <v>0</v>
      </c>
      <c r="Y50" s="52">
        <v>770000</v>
      </c>
      <c r="Z50" s="53">
        <v>24175649</v>
      </c>
      <c r="AA50" s="54">
        <v>3494220</v>
      </c>
    </row>
    <row r="51" spans="1:27" ht="16.5">
      <c r="A51" s="33" t="s">
        <v>140</v>
      </c>
      <c r="B51" s="47"/>
      <c r="C51" s="47"/>
      <c r="D51" s="55" t="s">
        <v>104</v>
      </c>
      <c r="E51" s="56">
        <v>2783969</v>
      </c>
      <c r="F51" s="57">
        <v>1266420</v>
      </c>
      <c r="G51" s="58">
        <v>618254</v>
      </c>
      <c r="H51" s="57"/>
      <c r="I51" s="57"/>
      <c r="J51" s="57">
        <v>828850</v>
      </c>
      <c r="K51" s="57">
        <v>128800</v>
      </c>
      <c r="L51" s="57">
        <v>0</v>
      </c>
      <c r="M51" s="57">
        <v>836373</v>
      </c>
      <c r="N51" s="57">
        <v>11247466</v>
      </c>
      <c r="O51" s="52">
        <v>17710132</v>
      </c>
      <c r="P51" s="56"/>
      <c r="Q51" s="56">
        <v>0</v>
      </c>
      <c r="R51" s="56">
        <v>0</v>
      </c>
      <c r="S51" s="56">
        <v>172063</v>
      </c>
      <c r="T51" s="56">
        <v>1313256</v>
      </c>
      <c r="U51" s="56">
        <v>363500</v>
      </c>
      <c r="V51" s="56">
        <v>0</v>
      </c>
      <c r="W51" s="56"/>
      <c r="X51" s="56">
        <v>594890</v>
      </c>
      <c r="Y51" s="52">
        <v>2443709</v>
      </c>
      <c r="Z51" s="59"/>
      <c r="AA51" s="54">
        <v>20153841</v>
      </c>
    </row>
    <row r="52" spans="1:27" ht="16.5">
      <c r="A52" s="33" t="s">
        <v>140</v>
      </c>
      <c r="B52" s="47"/>
      <c r="C52" s="47"/>
      <c r="D52" s="60" t="s">
        <v>105</v>
      </c>
      <c r="E52" s="61">
        <v>4000</v>
      </c>
      <c r="F52" s="62"/>
      <c r="G52" s="63"/>
      <c r="H52" s="62">
        <v>490256</v>
      </c>
      <c r="I52" s="62"/>
      <c r="J52" s="62"/>
      <c r="K52" s="62"/>
      <c r="L52" s="62"/>
      <c r="M52" s="62"/>
      <c r="N52" s="62"/>
      <c r="O52" s="52">
        <v>494256</v>
      </c>
      <c r="P52" s="61">
        <v>9509</v>
      </c>
      <c r="Q52" s="61"/>
      <c r="R52" s="61"/>
      <c r="S52" s="61"/>
      <c r="T52" s="61"/>
      <c r="U52" s="61"/>
      <c r="V52" s="61"/>
      <c r="W52" s="61"/>
      <c r="X52" s="61">
        <v>33332</v>
      </c>
      <c r="Y52" s="52">
        <v>33332</v>
      </c>
      <c r="Z52" s="59"/>
      <c r="AA52" s="54">
        <v>527588</v>
      </c>
    </row>
    <row r="53" spans="1:27" ht="16.5" customHeight="1">
      <c r="A53" s="33" t="s">
        <v>142</v>
      </c>
      <c r="B53" s="47" t="s">
        <v>134</v>
      </c>
      <c r="C53" s="47" t="s">
        <v>143</v>
      </c>
      <c r="D53" s="48" t="s">
        <v>103</v>
      </c>
      <c r="E53" s="49">
        <v>11247453</v>
      </c>
      <c r="F53" s="50"/>
      <c r="G53" s="51"/>
      <c r="H53" s="50"/>
      <c r="I53" s="50"/>
      <c r="J53" s="50"/>
      <c r="K53" s="50"/>
      <c r="L53" s="50"/>
      <c r="M53" s="50">
        <v>0</v>
      </c>
      <c r="N53" s="50"/>
      <c r="O53" s="52">
        <v>11247453</v>
      </c>
      <c r="P53" s="49"/>
      <c r="Q53" s="49">
        <v>0</v>
      </c>
      <c r="R53" s="49"/>
      <c r="S53" s="49"/>
      <c r="T53" s="49">
        <v>3584146</v>
      </c>
      <c r="U53" s="49"/>
      <c r="V53" s="49"/>
      <c r="W53" s="49"/>
      <c r="X53" s="49">
        <v>0</v>
      </c>
      <c r="Y53" s="52">
        <v>3584146</v>
      </c>
      <c r="Z53" s="53">
        <v>53692570</v>
      </c>
      <c r="AA53" s="54">
        <v>14831599</v>
      </c>
    </row>
    <row r="54" spans="1:27" ht="16.5">
      <c r="A54" s="33" t="s">
        <v>142</v>
      </c>
      <c r="B54" s="47"/>
      <c r="C54" s="47"/>
      <c r="D54" s="55" t="s">
        <v>104</v>
      </c>
      <c r="E54" s="56">
        <v>4379872</v>
      </c>
      <c r="F54" s="57">
        <v>1990499</v>
      </c>
      <c r="G54" s="58">
        <v>366759</v>
      </c>
      <c r="H54" s="57"/>
      <c r="I54" s="57"/>
      <c r="J54" s="57">
        <v>425811</v>
      </c>
      <c r="K54" s="57">
        <v>296840</v>
      </c>
      <c r="L54" s="57">
        <v>0</v>
      </c>
      <c r="M54" s="57">
        <v>2612722</v>
      </c>
      <c r="N54" s="57">
        <v>21230420</v>
      </c>
      <c r="O54" s="52">
        <v>31302923</v>
      </c>
      <c r="P54" s="56"/>
      <c r="Q54" s="56">
        <v>0</v>
      </c>
      <c r="R54" s="56">
        <v>750000</v>
      </c>
      <c r="S54" s="56">
        <v>323106</v>
      </c>
      <c r="T54" s="56">
        <v>4334079</v>
      </c>
      <c r="U54" s="56">
        <v>791500</v>
      </c>
      <c r="V54" s="56">
        <v>0</v>
      </c>
      <c r="W54" s="56"/>
      <c r="X54" s="56">
        <v>0</v>
      </c>
      <c r="Y54" s="52">
        <v>6198685</v>
      </c>
      <c r="Z54" s="59"/>
      <c r="AA54" s="54">
        <v>37501608</v>
      </c>
    </row>
    <row r="55" spans="1:27" ht="16.5">
      <c r="A55" s="33" t="s">
        <v>142</v>
      </c>
      <c r="B55" s="47"/>
      <c r="C55" s="47"/>
      <c r="D55" s="60" t="s">
        <v>105</v>
      </c>
      <c r="E55" s="61">
        <v>0</v>
      </c>
      <c r="F55" s="62"/>
      <c r="G55" s="63"/>
      <c r="H55" s="62">
        <v>1309365</v>
      </c>
      <c r="I55" s="62"/>
      <c r="J55" s="62"/>
      <c r="K55" s="62"/>
      <c r="L55" s="62"/>
      <c r="M55" s="62"/>
      <c r="N55" s="62"/>
      <c r="O55" s="52">
        <v>1309365</v>
      </c>
      <c r="P55" s="61">
        <v>53084</v>
      </c>
      <c r="Q55" s="61"/>
      <c r="R55" s="61"/>
      <c r="S55" s="61"/>
      <c r="T55" s="61"/>
      <c r="U55" s="61"/>
      <c r="V55" s="61"/>
      <c r="W55" s="61"/>
      <c r="X55" s="61">
        <v>49998</v>
      </c>
      <c r="Y55" s="52">
        <v>49998</v>
      </c>
      <c r="Z55" s="59"/>
      <c r="AA55" s="54">
        <v>1359363</v>
      </c>
    </row>
    <row r="56" spans="1:27" ht="16.5" customHeight="1">
      <c r="A56" s="33" t="s">
        <v>144</v>
      </c>
      <c r="B56" s="47" t="s">
        <v>134</v>
      </c>
      <c r="C56" s="47" t="s">
        <v>145</v>
      </c>
      <c r="D56" s="48" t="s">
        <v>103</v>
      </c>
      <c r="E56" s="49">
        <v>5554184</v>
      </c>
      <c r="F56" s="50"/>
      <c r="G56" s="51"/>
      <c r="H56" s="50"/>
      <c r="I56" s="50"/>
      <c r="J56" s="50"/>
      <c r="K56" s="50"/>
      <c r="L56" s="50"/>
      <c r="M56" s="50">
        <v>533225</v>
      </c>
      <c r="N56" s="50"/>
      <c r="O56" s="52">
        <v>6087409</v>
      </c>
      <c r="P56" s="49"/>
      <c r="Q56" s="49">
        <v>0</v>
      </c>
      <c r="R56" s="49"/>
      <c r="S56" s="49"/>
      <c r="T56" s="49">
        <v>99804</v>
      </c>
      <c r="U56" s="49"/>
      <c r="V56" s="49"/>
      <c r="W56" s="49"/>
      <c r="X56" s="49">
        <v>0</v>
      </c>
      <c r="Y56" s="52">
        <v>99804</v>
      </c>
      <c r="Z56" s="53">
        <v>28176235</v>
      </c>
      <c r="AA56" s="54">
        <v>6187213</v>
      </c>
    </row>
    <row r="57" spans="1:27" ht="16.5">
      <c r="A57" s="33" t="s">
        <v>144</v>
      </c>
      <c r="B57" s="47"/>
      <c r="C57" s="47"/>
      <c r="D57" s="55" t="s">
        <v>104</v>
      </c>
      <c r="E57" s="56">
        <v>2037535</v>
      </c>
      <c r="F57" s="57">
        <v>1988666</v>
      </c>
      <c r="G57" s="58">
        <v>318545</v>
      </c>
      <c r="H57" s="57"/>
      <c r="I57" s="57"/>
      <c r="J57" s="57">
        <v>255100</v>
      </c>
      <c r="K57" s="57">
        <v>309980</v>
      </c>
      <c r="L57" s="57">
        <v>0</v>
      </c>
      <c r="M57" s="57">
        <v>1611721</v>
      </c>
      <c r="N57" s="57">
        <v>7695732</v>
      </c>
      <c r="O57" s="52">
        <v>14217279</v>
      </c>
      <c r="P57" s="56"/>
      <c r="Q57" s="56">
        <v>0</v>
      </c>
      <c r="R57" s="56">
        <v>5030000</v>
      </c>
      <c r="S57" s="56">
        <v>82109</v>
      </c>
      <c r="T57" s="56">
        <v>637916</v>
      </c>
      <c r="U57" s="56">
        <v>35000</v>
      </c>
      <c r="V57" s="56">
        <v>49999</v>
      </c>
      <c r="W57" s="56"/>
      <c r="X57" s="56">
        <v>231289</v>
      </c>
      <c r="Y57" s="52">
        <v>6066313</v>
      </c>
      <c r="Z57" s="59"/>
      <c r="AA57" s="54">
        <v>20283592</v>
      </c>
    </row>
    <row r="58" spans="1:27" ht="16.5">
      <c r="A58" s="33" t="s">
        <v>144</v>
      </c>
      <c r="B58" s="47"/>
      <c r="C58" s="47"/>
      <c r="D58" s="60" t="s">
        <v>105</v>
      </c>
      <c r="E58" s="61">
        <v>60000</v>
      </c>
      <c r="F58" s="62"/>
      <c r="G58" s="63"/>
      <c r="H58" s="62">
        <v>1645430</v>
      </c>
      <c r="I58" s="62"/>
      <c r="J58" s="62"/>
      <c r="K58" s="62"/>
      <c r="L58" s="62"/>
      <c r="M58" s="62"/>
      <c r="N58" s="62"/>
      <c r="O58" s="52">
        <v>1705430</v>
      </c>
      <c r="P58" s="61">
        <v>48850</v>
      </c>
      <c r="Q58" s="61"/>
      <c r="R58" s="61"/>
      <c r="S58" s="61"/>
      <c r="T58" s="61"/>
      <c r="U58" s="61"/>
      <c r="V58" s="61"/>
      <c r="W58" s="61"/>
      <c r="X58" s="61">
        <v>0</v>
      </c>
      <c r="Y58" s="52">
        <v>0</v>
      </c>
      <c r="Z58" s="59"/>
      <c r="AA58" s="54">
        <v>1705430</v>
      </c>
    </row>
    <row r="59" spans="1:27" ht="16.5" customHeight="1">
      <c r="A59" s="33" t="s">
        <v>146</v>
      </c>
      <c r="B59" s="47" t="s">
        <v>134</v>
      </c>
      <c r="C59" s="47" t="s">
        <v>147</v>
      </c>
      <c r="D59" s="48" t="s">
        <v>103</v>
      </c>
      <c r="E59" s="49">
        <v>6901234</v>
      </c>
      <c r="F59" s="50"/>
      <c r="G59" s="51"/>
      <c r="H59" s="50"/>
      <c r="I59" s="50"/>
      <c r="J59" s="50"/>
      <c r="K59" s="50"/>
      <c r="L59" s="50"/>
      <c r="M59" s="50">
        <v>0</v>
      </c>
      <c r="N59" s="50"/>
      <c r="O59" s="52">
        <v>6901234</v>
      </c>
      <c r="P59" s="49"/>
      <c r="Q59" s="49">
        <v>0</v>
      </c>
      <c r="R59" s="49"/>
      <c r="S59" s="49"/>
      <c r="T59" s="49">
        <v>340000</v>
      </c>
      <c r="U59" s="49"/>
      <c r="V59" s="49"/>
      <c r="W59" s="49"/>
      <c r="X59" s="49">
        <v>0</v>
      </c>
      <c r="Y59" s="52">
        <v>340000</v>
      </c>
      <c r="Z59" s="53">
        <v>24202285</v>
      </c>
      <c r="AA59" s="54">
        <v>7241234</v>
      </c>
    </row>
    <row r="60" spans="1:27" ht="16.5">
      <c r="A60" s="33" t="s">
        <v>146</v>
      </c>
      <c r="B60" s="47"/>
      <c r="C60" s="47"/>
      <c r="D60" s="55" t="s">
        <v>104</v>
      </c>
      <c r="E60" s="56">
        <v>2081959</v>
      </c>
      <c r="F60" s="57">
        <v>1203560</v>
      </c>
      <c r="G60" s="58">
        <v>0</v>
      </c>
      <c r="H60" s="57"/>
      <c r="I60" s="57"/>
      <c r="J60" s="57">
        <v>1053347</v>
      </c>
      <c r="K60" s="57">
        <v>291620</v>
      </c>
      <c r="L60" s="57">
        <v>0</v>
      </c>
      <c r="M60" s="57">
        <v>1133308</v>
      </c>
      <c r="N60" s="57">
        <v>8600560</v>
      </c>
      <c r="O60" s="52">
        <v>14364354</v>
      </c>
      <c r="P60" s="56"/>
      <c r="Q60" s="56">
        <v>0</v>
      </c>
      <c r="R60" s="56">
        <v>0</v>
      </c>
      <c r="S60" s="56">
        <v>96253</v>
      </c>
      <c r="T60" s="56">
        <v>1270144</v>
      </c>
      <c r="U60" s="56">
        <v>147000</v>
      </c>
      <c r="V60" s="56">
        <v>0</v>
      </c>
      <c r="W60" s="56"/>
      <c r="X60" s="56">
        <v>58952</v>
      </c>
      <c r="Y60" s="52">
        <v>1572349</v>
      </c>
      <c r="Z60" s="59"/>
      <c r="AA60" s="54">
        <v>15936703</v>
      </c>
    </row>
    <row r="61" spans="1:27" ht="18" customHeight="1">
      <c r="A61" s="33" t="s">
        <v>146</v>
      </c>
      <c r="B61" s="47"/>
      <c r="C61" s="47"/>
      <c r="D61" s="60" t="s">
        <v>105</v>
      </c>
      <c r="E61" s="61">
        <v>16977</v>
      </c>
      <c r="F61" s="62"/>
      <c r="G61" s="63"/>
      <c r="H61" s="62">
        <v>1007371</v>
      </c>
      <c r="I61" s="62"/>
      <c r="J61" s="62"/>
      <c r="K61" s="62"/>
      <c r="L61" s="62"/>
      <c r="M61" s="62"/>
      <c r="N61" s="62"/>
      <c r="O61" s="52">
        <v>1024348</v>
      </c>
      <c r="P61" s="61">
        <v>0</v>
      </c>
      <c r="Q61" s="61"/>
      <c r="R61" s="61"/>
      <c r="S61" s="61"/>
      <c r="T61" s="61"/>
      <c r="U61" s="61"/>
      <c r="V61" s="61"/>
      <c r="W61" s="61"/>
      <c r="X61" s="61">
        <v>0</v>
      </c>
      <c r="Y61" s="52">
        <v>0</v>
      </c>
      <c r="Z61" s="59"/>
      <c r="AA61" s="54">
        <v>1024348</v>
      </c>
    </row>
    <row r="62" spans="1:27" ht="16.5" customHeight="1">
      <c r="A62" s="33" t="s">
        <v>148</v>
      </c>
      <c r="B62" s="47" t="s">
        <v>134</v>
      </c>
      <c r="C62" s="47" t="s">
        <v>149</v>
      </c>
      <c r="D62" s="48" t="s">
        <v>103</v>
      </c>
      <c r="E62" s="49">
        <v>2738140</v>
      </c>
      <c r="F62" s="50"/>
      <c r="G62" s="51"/>
      <c r="H62" s="50"/>
      <c r="I62" s="50"/>
      <c r="J62" s="50"/>
      <c r="K62" s="50"/>
      <c r="L62" s="50"/>
      <c r="M62" s="50">
        <v>0</v>
      </c>
      <c r="N62" s="50"/>
      <c r="O62" s="52">
        <v>2738140</v>
      </c>
      <c r="P62" s="49"/>
      <c r="Q62" s="49">
        <v>0</v>
      </c>
      <c r="R62" s="49"/>
      <c r="S62" s="49"/>
      <c r="T62" s="49">
        <v>0</v>
      </c>
      <c r="U62" s="49"/>
      <c r="V62" s="49"/>
      <c r="W62" s="49"/>
      <c r="X62" s="49">
        <v>0</v>
      </c>
      <c r="Y62" s="52">
        <v>0</v>
      </c>
      <c r="Z62" s="53">
        <v>9612244</v>
      </c>
      <c r="AA62" s="54">
        <v>2738140</v>
      </c>
    </row>
    <row r="63" spans="1:27" ht="16.5">
      <c r="A63" s="33" t="s">
        <v>148</v>
      </c>
      <c r="B63" s="47"/>
      <c r="C63" s="47"/>
      <c r="D63" s="55" t="s">
        <v>104</v>
      </c>
      <c r="E63" s="56">
        <v>575235</v>
      </c>
      <c r="F63" s="57">
        <v>896083</v>
      </c>
      <c r="G63" s="58">
        <v>0</v>
      </c>
      <c r="H63" s="57"/>
      <c r="I63" s="57"/>
      <c r="J63" s="57">
        <v>209187</v>
      </c>
      <c r="K63" s="57">
        <v>52800</v>
      </c>
      <c r="L63" s="57">
        <v>0</v>
      </c>
      <c r="M63" s="57">
        <v>297637</v>
      </c>
      <c r="N63" s="57">
        <v>3623329</v>
      </c>
      <c r="O63" s="52">
        <v>5654271</v>
      </c>
      <c r="P63" s="56"/>
      <c r="Q63" s="56">
        <v>0</v>
      </c>
      <c r="R63" s="56">
        <v>0</v>
      </c>
      <c r="S63" s="56">
        <v>28330</v>
      </c>
      <c r="T63" s="56">
        <v>125872</v>
      </c>
      <c r="U63" s="56">
        <v>145000</v>
      </c>
      <c r="V63" s="56">
        <v>0</v>
      </c>
      <c r="W63" s="56"/>
      <c r="X63" s="56">
        <v>39870</v>
      </c>
      <c r="Y63" s="52">
        <v>339072</v>
      </c>
      <c r="Z63" s="59"/>
      <c r="AA63" s="54">
        <v>5993343</v>
      </c>
    </row>
    <row r="64" spans="1:27" ht="16.5">
      <c r="A64" s="33" t="s">
        <v>148</v>
      </c>
      <c r="B64" s="47"/>
      <c r="C64" s="47"/>
      <c r="D64" s="60" t="s">
        <v>105</v>
      </c>
      <c r="E64" s="61">
        <v>0</v>
      </c>
      <c r="F64" s="62"/>
      <c r="G64" s="63"/>
      <c r="H64" s="62">
        <v>880761</v>
      </c>
      <c r="I64" s="62"/>
      <c r="J64" s="62"/>
      <c r="K64" s="62"/>
      <c r="L64" s="62"/>
      <c r="M64" s="62"/>
      <c r="N64" s="62"/>
      <c r="O64" s="52">
        <v>880761</v>
      </c>
      <c r="P64" s="61">
        <v>0</v>
      </c>
      <c r="Q64" s="61"/>
      <c r="R64" s="61"/>
      <c r="S64" s="61"/>
      <c r="T64" s="61"/>
      <c r="U64" s="61"/>
      <c r="V64" s="61"/>
      <c r="W64" s="61"/>
      <c r="X64" s="61">
        <v>0</v>
      </c>
      <c r="Y64" s="52">
        <v>0</v>
      </c>
      <c r="Z64" s="59"/>
      <c r="AA64" s="54">
        <v>880761</v>
      </c>
    </row>
    <row r="65" spans="1:27" ht="16.5" customHeight="1">
      <c r="A65" s="33" t="s">
        <v>150</v>
      </c>
      <c r="B65" s="47" t="s">
        <v>151</v>
      </c>
      <c r="C65" s="47" t="s">
        <v>152</v>
      </c>
      <c r="D65" s="48" t="s">
        <v>103</v>
      </c>
      <c r="E65" s="49">
        <v>1215959</v>
      </c>
      <c r="F65" s="50"/>
      <c r="G65" s="51"/>
      <c r="H65" s="50"/>
      <c r="I65" s="50"/>
      <c r="J65" s="50"/>
      <c r="K65" s="50"/>
      <c r="L65" s="50"/>
      <c r="M65" s="50">
        <v>0</v>
      </c>
      <c r="N65" s="50"/>
      <c r="O65" s="52">
        <v>1215959</v>
      </c>
      <c r="P65" s="49"/>
      <c r="Q65" s="49">
        <v>1700000</v>
      </c>
      <c r="R65" s="49"/>
      <c r="S65" s="49"/>
      <c r="T65" s="49">
        <v>709030</v>
      </c>
      <c r="U65" s="49"/>
      <c r="V65" s="49"/>
      <c r="W65" s="49"/>
      <c r="X65" s="49">
        <v>0</v>
      </c>
      <c r="Y65" s="52">
        <v>2409030</v>
      </c>
      <c r="Z65" s="53">
        <v>10521347</v>
      </c>
      <c r="AA65" s="54">
        <v>3624989</v>
      </c>
    </row>
    <row r="66" spans="1:27" ht="16.5">
      <c r="A66" s="33" t="s">
        <v>150</v>
      </c>
      <c r="B66" s="47"/>
      <c r="C66" s="47"/>
      <c r="D66" s="55" t="s">
        <v>104</v>
      </c>
      <c r="E66" s="56">
        <v>484233</v>
      </c>
      <c r="F66" s="57">
        <v>822268</v>
      </c>
      <c r="G66" s="58">
        <v>0</v>
      </c>
      <c r="H66" s="57"/>
      <c r="I66" s="57">
        <v>80000</v>
      </c>
      <c r="J66" s="57">
        <v>14400</v>
      </c>
      <c r="K66" s="57">
        <v>197050</v>
      </c>
      <c r="L66" s="57">
        <v>0</v>
      </c>
      <c r="M66" s="57">
        <v>50960</v>
      </c>
      <c r="N66" s="57">
        <v>710594</v>
      </c>
      <c r="O66" s="52">
        <v>2359505</v>
      </c>
      <c r="P66" s="56"/>
      <c r="Q66" s="56">
        <v>1100000</v>
      </c>
      <c r="R66" s="56">
        <v>2360000</v>
      </c>
      <c r="S66" s="56">
        <v>0</v>
      </c>
      <c r="T66" s="56">
        <v>566723</v>
      </c>
      <c r="U66" s="56">
        <v>0</v>
      </c>
      <c r="V66" s="56">
        <v>0</v>
      </c>
      <c r="W66" s="56"/>
      <c r="X66" s="56">
        <v>57926</v>
      </c>
      <c r="Y66" s="52">
        <v>4084649</v>
      </c>
      <c r="Z66" s="59"/>
      <c r="AA66" s="54">
        <v>6444154</v>
      </c>
    </row>
    <row r="67" spans="1:27" ht="16.5">
      <c r="A67" s="33" t="s">
        <v>150</v>
      </c>
      <c r="B67" s="47"/>
      <c r="C67" s="47"/>
      <c r="D67" s="60" t="s">
        <v>105</v>
      </c>
      <c r="E67" s="61">
        <v>0</v>
      </c>
      <c r="F67" s="62"/>
      <c r="G67" s="63"/>
      <c r="H67" s="62">
        <v>452204</v>
      </c>
      <c r="I67" s="62"/>
      <c r="J67" s="62"/>
      <c r="K67" s="62"/>
      <c r="L67" s="62"/>
      <c r="M67" s="62"/>
      <c r="N67" s="62"/>
      <c r="O67" s="52">
        <v>452204</v>
      </c>
      <c r="P67" s="61">
        <v>61991</v>
      </c>
      <c r="Q67" s="61"/>
      <c r="R67" s="61"/>
      <c r="S67" s="61"/>
      <c r="T67" s="61"/>
      <c r="U67" s="61"/>
      <c r="V67" s="61"/>
      <c r="W67" s="61"/>
      <c r="X67" s="61">
        <v>0</v>
      </c>
      <c r="Y67" s="52">
        <v>0</v>
      </c>
      <c r="Z67" s="59"/>
      <c r="AA67" s="54">
        <v>452204</v>
      </c>
    </row>
    <row r="68" spans="1:27" ht="16.5" customHeight="1">
      <c r="A68" s="33" t="s">
        <v>153</v>
      </c>
      <c r="B68" s="47" t="s">
        <v>151</v>
      </c>
      <c r="C68" s="47" t="s">
        <v>154</v>
      </c>
      <c r="D68" s="48" t="s">
        <v>103</v>
      </c>
      <c r="E68" s="49">
        <v>2074335</v>
      </c>
      <c r="F68" s="50"/>
      <c r="G68" s="51"/>
      <c r="H68" s="50"/>
      <c r="I68" s="50"/>
      <c r="J68" s="50"/>
      <c r="K68" s="50"/>
      <c r="L68" s="50"/>
      <c r="M68" s="50">
        <v>0</v>
      </c>
      <c r="N68" s="50"/>
      <c r="O68" s="52">
        <v>2074335</v>
      </c>
      <c r="P68" s="49"/>
      <c r="Q68" s="49">
        <v>0</v>
      </c>
      <c r="R68" s="49"/>
      <c r="S68" s="49"/>
      <c r="T68" s="49">
        <v>897000</v>
      </c>
      <c r="U68" s="49"/>
      <c r="V68" s="49"/>
      <c r="W68" s="49"/>
      <c r="X68" s="49">
        <v>0</v>
      </c>
      <c r="Y68" s="52">
        <v>897000</v>
      </c>
      <c r="Z68" s="53">
        <v>14184244</v>
      </c>
      <c r="AA68" s="54">
        <v>2971335</v>
      </c>
    </row>
    <row r="69" spans="1:27" ht="16.5">
      <c r="A69" s="33" t="s">
        <v>153</v>
      </c>
      <c r="B69" s="47"/>
      <c r="C69" s="47"/>
      <c r="D69" s="55" t="s">
        <v>104</v>
      </c>
      <c r="E69" s="56">
        <v>665829</v>
      </c>
      <c r="F69" s="57">
        <v>711583</v>
      </c>
      <c r="G69" s="58">
        <v>0</v>
      </c>
      <c r="H69" s="57"/>
      <c r="I69" s="57"/>
      <c r="J69" s="57">
        <v>25000</v>
      </c>
      <c r="K69" s="57">
        <v>232020</v>
      </c>
      <c r="L69" s="57">
        <v>997350</v>
      </c>
      <c r="M69" s="57">
        <v>338150</v>
      </c>
      <c r="N69" s="57">
        <v>3533722</v>
      </c>
      <c r="O69" s="52">
        <v>6503654</v>
      </c>
      <c r="P69" s="56"/>
      <c r="Q69" s="56">
        <v>0</v>
      </c>
      <c r="R69" s="56">
        <v>970000</v>
      </c>
      <c r="S69" s="56">
        <v>21158</v>
      </c>
      <c r="T69" s="56">
        <v>329376</v>
      </c>
      <c r="U69" s="56">
        <v>40000</v>
      </c>
      <c r="V69" s="56">
        <v>0</v>
      </c>
      <c r="W69" s="56">
        <v>300000</v>
      </c>
      <c r="X69" s="56">
        <v>1518308</v>
      </c>
      <c r="Y69" s="52">
        <v>3178842</v>
      </c>
      <c r="Z69" s="59"/>
      <c r="AA69" s="54">
        <v>9682496</v>
      </c>
    </row>
    <row r="70" spans="1:27" ht="16.5">
      <c r="A70" s="33" t="s">
        <v>153</v>
      </c>
      <c r="B70" s="47"/>
      <c r="C70" s="47"/>
      <c r="D70" s="60" t="s">
        <v>105</v>
      </c>
      <c r="E70" s="61">
        <v>0</v>
      </c>
      <c r="F70" s="62"/>
      <c r="G70" s="63"/>
      <c r="H70" s="62">
        <v>1530413</v>
      </c>
      <c r="I70" s="62"/>
      <c r="J70" s="62"/>
      <c r="K70" s="62"/>
      <c r="L70" s="62"/>
      <c r="M70" s="62"/>
      <c r="N70" s="62"/>
      <c r="O70" s="52">
        <v>1530413</v>
      </c>
      <c r="P70" s="61">
        <v>0</v>
      </c>
      <c r="Q70" s="61"/>
      <c r="R70" s="61"/>
      <c r="S70" s="61"/>
      <c r="T70" s="61"/>
      <c r="U70" s="61"/>
      <c r="V70" s="61"/>
      <c r="W70" s="61"/>
      <c r="X70" s="61">
        <v>0</v>
      </c>
      <c r="Y70" s="52">
        <v>0</v>
      </c>
      <c r="Z70" s="59"/>
      <c r="AA70" s="54">
        <v>1530413</v>
      </c>
    </row>
    <row r="71" spans="1:27" ht="16.5" customHeight="1">
      <c r="A71" s="33" t="s">
        <v>155</v>
      </c>
      <c r="B71" s="47" t="s">
        <v>151</v>
      </c>
      <c r="C71" s="66" t="s">
        <v>156</v>
      </c>
      <c r="D71" s="48" t="s">
        <v>103</v>
      </c>
      <c r="E71" s="49">
        <v>4605421</v>
      </c>
      <c r="F71" s="50"/>
      <c r="G71" s="51"/>
      <c r="H71" s="50"/>
      <c r="I71" s="50"/>
      <c r="J71" s="50"/>
      <c r="K71" s="50"/>
      <c r="L71" s="50"/>
      <c r="M71" s="50">
        <v>46000</v>
      </c>
      <c r="N71" s="50"/>
      <c r="O71" s="52">
        <v>4651421</v>
      </c>
      <c r="P71" s="49"/>
      <c r="Q71" s="49">
        <v>0</v>
      </c>
      <c r="R71" s="49"/>
      <c r="S71" s="49"/>
      <c r="T71" s="49">
        <v>0</v>
      </c>
      <c r="U71" s="49"/>
      <c r="V71" s="49"/>
      <c r="W71" s="49"/>
      <c r="X71" s="49">
        <v>0</v>
      </c>
      <c r="Y71" s="52">
        <v>0</v>
      </c>
      <c r="Z71" s="53">
        <v>21474535</v>
      </c>
      <c r="AA71" s="54">
        <v>4651421</v>
      </c>
    </row>
    <row r="72" spans="1:27" ht="16.5">
      <c r="A72" s="33" t="s">
        <v>155</v>
      </c>
      <c r="B72" s="47"/>
      <c r="C72" s="66"/>
      <c r="D72" s="55" t="s">
        <v>104</v>
      </c>
      <c r="E72" s="56">
        <v>1714368</v>
      </c>
      <c r="F72" s="57">
        <v>1371416</v>
      </c>
      <c r="G72" s="58">
        <v>0</v>
      </c>
      <c r="H72" s="57"/>
      <c r="I72" s="57"/>
      <c r="J72" s="57">
        <v>1824062</v>
      </c>
      <c r="K72" s="57">
        <v>265756</v>
      </c>
      <c r="L72" s="57">
        <v>0</v>
      </c>
      <c r="M72" s="57">
        <v>923012</v>
      </c>
      <c r="N72" s="57">
        <v>5703906</v>
      </c>
      <c r="O72" s="52">
        <v>11802520</v>
      </c>
      <c r="P72" s="56"/>
      <c r="Q72" s="56">
        <v>0</v>
      </c>
      <c r="R72" s="56">
        <v>2695000</v>
      </c>
      <c r="S72" s="56">
        <v>0</v>
      </c>
      <c r="T72" s="56">
        <v>375838</v>
      </c>
      <c r="U72" s="56">
        <v>35000</v>
      </c>
      <c r="V72" s="56">
        <v>0</v>
      </c>
      <c r="W72" s="56"/>
      <c r="X72" s="56">
        <v>376908</v>
      </c>
      <c r="Y72" s="52">
        <v>3482746</v>
      </c>
      <c r="Z72" s="59"/>
      <c r="AA72" s="54">
        <v>15285266</v>
      </c>
    </row>
    <row r="73" spans="1:27" ht="16.5">
      <c r="A73" s="33" t="s">
        <v>155</v>
      </c>
      <c r="B73" s="47"/>
      <c r="C73" s="66"/>
      <c r="D73" s="60" t="s">
        <v>105</v>
      </c>
      <c r="E73" s="61">
        <v>0</v>
      </c>
      <c r="F73" s="62"/>
      <c r="G73" s="63"/>
      <c r="H73" s="62">
        <v>1537848</v>
      </c>
      <c r="I73" s="62"/>
      <c r="J73" s="62"/>
      <c r="K73" s="62"/>
      <c r="L73" s="62"/>
      <c r="M73" s="62"/>
      <c r="N73" s="62"/>
      <c r="O73" s="52">
        <v>1537848</v>
      </c>
      <c r="P73" s="61">
        <v>0</v>
      </c>
      <c r="Q73" s="61"/>
      <c r="R73" s="61"/>
      <c r="S73" s="61"/>
      <c r="T73" s="61"/>
      <c r="U73" s="61"/>
      <c r="V73" s="61"/>
      <c r="W73" s="61"/>
      <c r="X73" s="61">
        <v>0</v>
      </c>
      <c r="Y73" s="52">
        <v>0</v>
      </c>
      <c r="Z73" s="59"/>
      <c r="AA73" s="54">
        <v>1537848</v>
      </c>
    </row>
    <row r="74" spans="1:27" ht="16.149999999999999" customHeight="1">
      <c r="A74" s="33" t="s">
        <v>157</v>
      </c>
      <c r="B74" s="47" t="s">
        <v>151</v>
      </c>
      <c r="C74" s="47" t="s">
        <v>158</v>
      </c>
      <c r="D74" s="48" t="s">
        <v>103</v>
      </c>
      <c r="E74" s="49">
        <v>27689</v>
      </c>
      <c r="F74" s="50"/>
      <c r="G74" s="51"/>
      <c r="H74" s="50"/>
      <c r="I74" s="50"/>
      <c r="J74" s="50"/>
      <c r="K74" s="50"/>
      <c r="L74" s="50"/>
      <c r="M74" s="50">
        <v>0</v>
      </c>
      <c r="N74" s="50"/>
      <c r="O74" s="52">
        <v>27689</v>
      </c>
      <c r="P74" s="49"/>
      <c r="Q74" s="49">
        <v>0</v>
      </c>
      <c r="R74" s="49"/>
      <c r="S74" s="49"/>
      <c r="T74" s="49">
        <v>0</v>
      </c>
      <c r="U74" s="49"/>
      <c r="V74" s="49"/>
      <c r="W74" s="49"/>
      <c r="X74" s="49">
        <v>0</v>
      </c>
      <c r="Y74" s="52">
        <v>0</v>
      </c>
      <c r="Z74" s="53">
        <v>3880313</v>
      </c>
      <c r="AA74" s="54">
        <v>27689</v>
      </c>
    </row>
    <row r="75" spans="1:27" ht="16.5">
      <c r="A75" s="33" t="s">
        <v>157</v>
      </c>
      <c r="B75" s="47"/>
      <c r="C75" s="47"/>
      <c r="D75" s="55" t="s">
        <v>104</v>
      </c>
      <c r="E75" s="56">
        <v>0</v>
      </c>
      <c r="F75" s="57">
        <v>0</v>
      </c>
      <c r="G75" s="58">
        <v>0</v>
      </c>
      <c r="H75" s="57"/>
      <c r="I75" s="57"/>
      <c r="J75" s="57">
        <v>12000</v>
      </c>
      <c r="K75" s="57">
        <v>66000</v>
      </c>
      <c r="L75" s="57">
        <v>0</v>
      </c>
      <c r="M75" s="57">
        <v>35386</v>
      </c>
      <c r="N75" s="57">
        <v>2244663</v>
      </c>
      <c r="O75" s="52">
        <v>2358049</v>
      </c>
      <c r="P75" s="56"/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/>
      <c r="X75" s="56">
        <v>857481</v>
      </c>
      <c r="Y75" s="52">
        <v>857481</v>
      </c>
      <c r="Z75" s="59"/>
      <c r="AA75" s="54">
        <v>3215530</v>
      </c>
    </row>
    <row r="76" spans="1:27" ht="16.5">
      <c r="A76" s="33" t="s">
        <v>157</v>
      </c>
      <c r="B76" s="47"/>
      <c r="C76" s="47"/>
      <c r="D76" s="60" t="s">
        <v>105</v>
      </c>
      <c r="E76" s="61">
        <v>84277</v>
      </c>
      <c r="F76" s="62"/>
      <c r="G76" s="63"/>
      <c r="H76" s="62">
        <v>552817</v>
      </c>
      <c r="I76" s="62"/>
      <c r="J76" s="62"/>
      <c r="K76" s="62"/>
      <c r="L76" s="62"/>
      <c r="M76" s="62"/>
      <c r="N76" s="62"/>
      <c r="O76" s="52">
        <v>637094</v>
      </c>
      <c r="P76" s="61">
        <v>0</v>
      </c>
      <c r="Q76" s="61"/>
      <c r="R76" s="61"/>
      <c r="S76" s="61"/>
      <c r="T76" s="61"/>
      <c r="U76" s="61"/>
      <c r="V76" s="61"/>
      <c r="W76" s="61"/>
      <c r="X76" s="61">
        <v>0</v>
      </c>
      <c r="Y76" s="52">
        <v>0</v>
      </c>
      <c r="Z76" s="59"/>
      <c r="AA76" s="54">
        <v>637094</v>
      </c>
    </row>
    <row r="77" spans="1:27" ht="16.5" customHeight="1">
      <c r="A77" s="33" t="s">
        <v>159</v>
      </c>
      <c r="B77" s="47" t="s">
        <v>151</v>
      </c>
      <c r="C77" s="47" t="s">
        <v>160</v>
      </c>
      <c r="D77" s="48" t="s">
        <v>103</v>
      </c>
      <c r="E77" s="49">
        <v>0</v>
      </c>
      <c r="F77" s="50"/>
      <c r="G77" s="51"/>
      <c r="H77" s="50"/>
      <c r="I77" s="50"/>
      <c r="J77" s="50"/>
      <c r="K77" s="50"/>
      <c r="L77" s="50"/>
      <c r="M77" s="50">
        <v>0</v>
      </c>
      <c r="N77" s="50"/>
      <c r="O77" s="52">
        <v>0</v>
      </c>
      <c r="P77" s="49"/>
      <c r="Q77" s="49">
        <v>0</v>
      </c>
      <c r="R77" s="49"/>
      <c r="S77" s="49"/>
      <c r="T77" s="49">
        <v>0</v>
      </c>
      <c r="U77" s="49"/>
      <c r="V77" s="49"/>
      <c r="W77" s="49"/>
      <c r="X77" s="49">
        <v>0</v>
      </c>
      <c r="Y77" s="52">
        <v>0</v>
      </c>
      <c r="Z77" s="53">
        <v>111132</v>
      </c>
      <c r="AA77" s="54">
        <v>0</v>
      </c>
    </row>
    <row r="78" spans="1:27" ht="16.5">
      <c r="A78" s="33" t="s">
        <v>159</v>
      </c>
      <c r="B78" s="47"/>
      <c r="C78" s="47"/>
      <c r="D78" s="55" t="s">
        <v>104</v>
      </c>
      <c r="E78" s="56">
        <v>0</v>
      </c>
      <c r="F78" s="57">
        <v>0</v>
      </c>
      <c r="G78" s="58">
        <v>0</v>
      </c>
      <c r="H78" s="57"/>
      <c r="I78" s="57"/>
      <c r="J78" s="57">
        <v>0</v>
      </c>
      <c r="K78" s="57">
        <v>17964</v>
      </c>
      <c r="L78" s="57">
        <v>0</v>
      </c>
      <c r="M78" s="57">
        <v>0</v>
      </c>
      <c r="N78" s="57">
        <v>3168</v>
      </c>
      <c r="O78" s="52">
        <v>21132</v>
      </c>
      <c r="P78" s="56"/>
      <c r="Q78" s="56">
        <v>0</v>
      </c>
      <c r="R78" s="56">
        <v>0</v>
      </c>
      <c r="S78" s="56">
        <v>0</v>
      </c>
      <c r="T78" s="56">
        <v>0</v>
      </c>
      <c r="U78" s="56">
        <v>90000</v>
      </c>
      <c r="V78" s="56">
        <v>0</v>
      </c>
      <c r="W78" s="56"/>
      <c r="X78" s="56">
        <v>0</v>
      </c>
      <c r="Y78" s="52">
        <v>90000</v>
      </c>
      <c r="Z78" s="59"/>
      <c r="AA78" s="54">
        <v>111132</v>
      </c>
    </row>
    <row r="79" spans="1:27" ht="16.5">
      <c r="A79" s="33" t="s">
        <v>159</v>
      </c>
      <c r="B79" s="47"/>
      <c r="C79" s="47"/>
      <c r="D79" s="60" t="s">
        <v>105</v>
      </c>
      <c r="E79" s="61">
        <v>0</v>
      </c>
      <c r="F79" s="62"/>
      <c r="G79" s="63"/>
      <c r="H79" s="62">
        <v>0</v>
      </c>
      <c r="I79" s="62"/>
      <c r="J79" s="62"/>
      <c r="K79" s="62"/>
      <c r="L79" s="62"/>
      <c r="M79" s="62"/>
      <c r="N79" s="62"/>
      <c r="O79" s="52">
        <v>0</v>
      </c>
      <c r="P79" s="61">
        <v>0</v>
      </c>
      <c r="Q79" s="61"/>
      <c r="R79" s="61"/>
      <c r="S79" s="61"/>
      <c r="T79" s="61"/>
      <c r="U79" s="61"/>
      <c r="V79" s="61"/>
      <c r="W79" s="61"/>
      <c r="X79" s="61">
        <v>0</v>
      </c>
      <c r="Y79" s="52">
        <v>0</v>
      </c>
      <c r="Z79" s="59"/>
      <c r="AA79" s="54">
        <v>0</v>
      </c>
    </row>
    <row r="80" spans="1:27" ht="16.5" customHeight="1">
      <c r="A80" s="33" t="s">
        <v>161</v>
      </c>
      <c r="B80" s="47" t="s">
        <v>162</v>
      </c>
      <c r="C80" s="47" t="s">
        <v>163</v>
      </c>
      <c r="D80" s="48" t="s">
        <v>103</v>
      </c>
      <c r="E80" s="49">
        <v>941072</v>
      </c>
      <c r="F80" s="50"/>
      <c r="G80" s="51"/>
      <c r="H80" s="50"/>
      <c r="I80" s="50"/>
      <c r="J80" s="50"/>
      <c r="K80" s="50"/>
      <c r="L80" s="50"/>
      <c r="M80" s="50">
        <v>0</v>
      </c>
      <c r="N80" s="50"/>
      <c r="O80" s="52">
        <v>941072</v>
      </c>
      <c r="P80" s="49"/>
      <c r="Q80" s="49">
        <v>1092500</v>
      </c>
      <c r="R80" s="49"/>
      <c r="S80" s="49"/>
      <c r="T80" s="49">
        <v>0</v>
      </c>
      <c r="U80" s="49"/>
      <c r="V80" s="49"/>
      <c r="W80" s="49"/>
      <c r="X80" s="49">
        <v>0</v>
      </c>
      <c r="Y80" s="52">
        <v>1092500</v>
      </c>
      <c r="Z80" s="53">
        <v>9283171</v>
      </c>
      <c r="AA80" s="54">
        <v>2033572</v>
      </c>
    </row>
    <row r="81" spans="1:27" ht="16.5">
      <c r="A81" s="33" t="s">
        <v>161</v>
      </c>
      <c r="B81" s="47"/>
      <c r="C81" s="47"/>
      <c r="D81" s="55" t="s">
        <v>104</v>
      </c>
      <c r="E81" s="56">
        <v>449749</v>
      </c>
      <c r="F81" s="57">
        <v>780000</v>
      </c>
      <c r="G81" s="58">
        <v>0</v>
      </c>
      <c r="H81" s="57"/>
      <c r="I81" s="57">
        <v>80000</v>
      </c>
      <c r="J81" s="57">
        <v>51234</v>
      </c>
      <c r="K81" s="57">
        <v>289437</v>
      </c>
      <c r="L81" s="57">
        <v>0</v>
      </c>
      <c r="M81" s="57">
        <v>541363</v>
      </c>
      <c r="N81" s="57">
        <v>705629</v>
      </c>
      <c r="O81" s="52">
        <v>2897412</v>
      </c>
      <c r="P81" s="56"/>
      <c r="Q81" s="56">
        <v>4001747</v>
      </c>
      <c r="R81" s="56">
        <v>0</v>
      </c>
      <c r="S81" s="56">
        <v>0</v>
      </c>
      <c r="T81" s="56">
        <v>0</v>
      </c>
      <c r="U81" s="56">
        <v>45000</v>
      </c>
      <c r="V81" s="56">
        <v>0</v>
      </c>
      <c r="W81" s="56"/>
      <c r="X81" s="56">
        <v>133603</v>
      </c>
      <c r="Y81" s="52">
        <v>4180350</v>
      </c>
      <c r="Z81" s="59"/>
      <c r="AA81" s="54">
        <v>7077762</v>
      </c>
    </row>
    <row r="82" spans="1:27" ht="16.5">
      <c r="A82" s="33" t="s">
        <v>161</v>
      </c>
      <c r="B82" s="47"/>
      <c r="C82" s="47"/>
      <c r="D82" s="60" t="s">
        <v>105</v>
      </c>
      <c r="E82" s="61">
        <v>0</v>
      </c>
      <c r="F82" s="62"/>
      <c r="G82" s="63"/>
      <c r="H82" s="62">
        <v>171837</v>
      </c>
      <c r="I82" s="62"/>
      <c r="J82" s="62"/>
      <c r="K82" s="62"/>
      <c r="L82" s="62"/>
      <c r="M82" s="62"/>
      <c r="N82" s="62"/>
      <c r="O82" s="52">
        <v>171837</v>
      </c>
      <c r="P82" s="61">
        <v>0</v>
      </c>
      <c r="Q82" s="61"/>
      <c r="R82" s="61"/>
      <c r="S82" s="61"/>
      <c r="T82" s="61"/>
      <c r="U82" s="61"/>
      <c r="V82" s="61"/>
      <c r="W82" s="61"/>
      <c r="X82" s="61">
        <v>0</v>
      </c>
      <c r="Y82" s="52">
        <v>0</v>
      </c>
      <c r="Z82" s="59"/>
      <c r="AA82" s="54">
        <v>171837</v>
      </c>
    </row>
    <row r="83" spans="1:27" ht="16.5" customHeight="1">
      <c r="A83" s="33" t="s">
        <v>164</v>
      </c>
      <c r="B83" s="47" t="s">
        <v>162</v>
      </c>
      <c r="C83" s="47" t="s">
        <v>165</v>
      </c>
      <c r="D83" s="48" t="s">
        <v>103</v>
      </c>
      <c r="E83" s="49">
        <v>2990088</v>
      </c>
      <c r="F83" s="50"/>
      <c r="G83" s="51"/>
      <c r="H83" s="50"/>
      <c r="I83" s="50"/>
      <c r="J83" s="50"/>
      <c r="K83" s="50"/>
      <c r="L83" s="50"/>
      <c r="M83" s="50">
        <v>0</v>
      </c>
      <c r="N83" s="50"/>
      <c r="O83" s="52">
        <v>2990088</v>
      </c>
      <c r="P83" s="49"/>
      <c r="Q83" s="49">
        <v>0</v>
      </c>
      <c r="R83" s="49"/>
      <c r="S83" s="49"/>
      <c r="T83" s="49">
        <v>1616971</v>
      </c>
      <c r="U83" s="49"/>
      <c r="V83" s="49"/>
      <c r="W83" s="49"/>
      <c r="X83" s="49">
        <v>0</v>
      </c>
      <c r="Y83" s="52">
        <v>1616971</v>
      </c>
      <c r="Z83" s="53">
        <v>11265507</v>
      </c>
      <c r="AA83" s="54">
        <v>4607059</v>
      </c>
    </row>
    <row r="84" spans="1:27" ht="16.5">
      <c r="A84" s="33" t="s">
        <v>164</v>
      </c>
      <c r="B84" s="47"/>
      <c r="C84" s="47"/>
      <c r="D84" s="55" t="s">
        <v>104</v>
      </c>
      <c r="E84" s="56">
        <v>531961</v>
      </c>
      <c r="F84" s="57">
        <v>236250</v>
      </c>
      <c r="G84" s="58">
        <v>0</v>
      </c>
      <c r="H84" s="57"/>
      <c r="I84" s="57"/>
      <c r="J84" s="57">
        <v>81272</v>
      </c>
      <c r="K84" s="57">
        <v>108272</v>
      </c>
      <c r="L84" s="57">
        <v>0</v>
      </c>
      <c r="M84" s="57">
        <v>86640</v>
      </c>
      <c r="N84" s="57">
        <v>4024220</v>
      </c>
      <c r="O84" s="52">
        <v>5068615</v>
      </c>
      <c r="P84" s="56"/>
      <c r="Q84" s="56">
        <v>0</v>
      </c>
      <c r="R84" s="56">
        <v>0</v>
      </c>
      <c r="S84" s="56">
        <v>167372</v>
      </c>
      <c r="T84" s="56">
        <v>984167</v>
      </c>
      <c r="U84" s="56">
        <v>0</v>
      </c>
      <c r="V84" s="56">
        <v>0</v>
      </c>
      <c r="W84" s="56"/>
      <c r="X84" s="56">
        <v>93670</v>
      </c>
      <c r="Y84" s="52">
        <v>1245209</v>
      </c>
      <c r="Z84" s="59"/>
      <c r="AA84" s="54">
        <v>6313824</v>
      </c>
    </row>
    <row r="85" spans="1:27" ht="16.5">
      <c r="A85" s="33" t="s">
        <v>164</v>
      </c>
      <c r="B85" s="47"/>
      <c r="C85" s="47"/>
      <c r="D85" s="60" t="s">
        <v>105</v>
      </c>
      <c r="E85" s="61">
        <v>0</v>
      </c>
      <c r="F85" s="62"/>
      <c r="G85" s="63"/>
      <c r="H85" s="62">
        <v>344624</v>
      </c>
      <c r="I85" s="62"/>
      <c r="J85" s="62"/>
      <c r="K85" s="62"/>
      <c r="L85" s="62"/>
      <c r="M85" s="62"/>
      <c r="N85" s="62"/>
      <c r="O85" s="52">
        <v>344624</v>
      </c>
      <c r="P85" s="61">
        <v>0</v>
      </c>
      <c r="Q85" s="61"/>
      <c r="R85" s="61"/>
      <c r="S85" s="61"/>
      <c r="T85" s="61"/>
      <c r="U85" s="61"/>
      <c r="V85" s="61"/>
      <c r="W85" s="61"/>
      <c r="X85" s="61">
        <v>0</v>
      </c>
      <c r="Y85" s="52">
        <v>0</v>
      </c>
      <c r="Z85" s="59"/>
      <c r="AA85" s="54">
        <v>344624</v>
      </c>
    </row>
    <row r="86" spans="1:27" ht="19.5" customHeight="1">
      <c r="A86" s="33" t="s">
        <v>166</v>
      </c>
      <c r="B86" s="47" t="s">
        <v>162</v>
      </c>
      <c r="C86" s="47" t="s">
        <v>167</v>
      </c>
      <c r="D86" s="48" t="s">
        <v>103</v>
      </c>
      <c r="E86" s="49">
        <v>4394992</v>
      </c>
      <c r="F86" s="50"/>
      <c r="G86" s="51"/>
      <c r="H86" s="50"/>
      <c r="I86" s="50"/>
      <c r="J86" s="50"/>
      <c r="K86" s="50"/>
      <c r="L86" s="50"/>
      <c r="M86" s="50">
        <v>42000</v>
      </c>
      <c r="N86" s="50"/>
      <c r="O86" s="52">
        <v>4436992</v>
      </c>
      <c r="P86" s="49"/>
      <c r="Q86" s="49">
        <v>0</v>
      </c>
      <c r="R86" s="49"/>
      <c r="S86" s="49"/>
      <c r="T86" s="49">
        <v>1574844</v>
      </c>
      <c r="U86" s="49"/>
      <c r="V86" s="49"/>
      <c r="W86" s="49"/>
      <c r="X86" s="49">
        <v>0</v>
      </c>
      <c r="Y86" s="52">
        <v>1574844</v>
      </c>
      <c r="Z86" s="53">
        <v>27355674</v>
      </c>
      <c r="AA86" s="54">
        <v>6011836</v>
      </c>
    </row>
    <row r="87" spans="1:27" ht="20.25" customHeight="1">
      <c r="A87" s="33" t="s">
        <v>166</v>
      </c>
      <c r="B87" s="47"/>
      <c r="C87" s="47"/>
      <c r="D87" s="55" t="s">
        <v>104</v>
      </c>
      <c r="E87" s="56">
        <v>1622957</v>
      </c>
      <c r="F87" s="57">
        <v>615513</v>
      </c>
      <c r="G87" s="58">
        <v>76542</v>
      </c>
      <c r="H87" s="57"/>
      <c r="I87" s="57"/>
      <c r="J87" s="57">
        <v>119457</v>
      </c>
      <c r="K87" s="57">
        <v>2517353</v>
      </c>
      <c r="L87" s="57">
        <v>0</v>
      </c>
      <c r="M87" s="57">
        <v>2847613</v>
      </c>
      <c r="N87" s="57">
        <v>3777563</v>
      </c>
      <c r="O87" s="52">
        <v>11576998</v>
      </c>
      <c r="P87" s="56"/>
      <c r="Q87" s="56">
        <v>0</v>
      </c>
      <c r="R87" s="56">
        <v>1660000</v>
      </c>
      <c r="S87" s="56">
        <v>143803</v>
      </c>
      <c r="T87" s="56">
        <v>5633083</v>
      </c>
      <c r="U87" s="56">
        <v>598500</v>
      </c>
      <c r="V87" s="56">
        <v>19187</v>
      </c>
      <c r="W87" s="56"/>
      <c r="X87" s="56">
        <v>992910</v>
      </c>
      <c r="Y87" s="52">
        <v>9047483</v>
      </c>
      <c r="Z87" s="59"/>
      <c r="AA87" s="54">
        <v>20624481</v>
      </c>
    </row>
    <row r="88" spans="1:27" ht="16.5">
      <c r="A88" s="33" t="s">
        <v>166</v>
      </c>
      <c r="B88" s="47"/>
      <c r="C88" s="47"/>
      <c r="D88" s="60" t="s">
        <v>105</v>
      </c>
      <c r="E88" s="61">
        <v>0</v>
      </c>
      <c r="F88" s="62"/>
      <c r="G88" s="63"/>
      <c r="H88" s="62">
        <v>719357</v>
      </c>
      <c r="I88" s="62"/>
      <c r="J88" s="62"/>
      <c r="K88" s="62"/>
      <c r="L88" s="62"/>
      <c r="M88" s="62"/>
      <c r="N88" s="62"/>
      <c r="O88" s="52">
        <v>719357</v>
      </c>
      <c r="P88" s="61">
        <v>0</v>
      </c>
      <c r="Q88" s="61"/>
      <c r="R88" s="61"/>
      <c r="S88" s="61"/>
      <c r="T88" s="61"/>
      <c r="U88" s="61"/>
      <c r="V88" s="61"/>
      <c r="W88" s="61"/>
      <c r="X88" s="61">
        <v>0</v>
      </c>
      <c r="Y88" s="52">
        <v>0</v>
      </c>
      <c r="Z88" s="59"/>
      <c r="AA88" s="54">
        <v>719357</v>
      </c>
    </row>
    <row r="89" spans="1:27" ht="16.5" customHeight="1">
      <c r="A89" s="33" t="s">
        <v>168</v>
      </c>
      <c r="B89" s="47" t="s">
        <v>162</v>
      </c>
      <c r="C89" s="47" t="s">
        <v>169</v>
      </c>
      <c r="D89" s="48" t="s">
        <v>103</v>
      </c>
      <c r="E89" s="49">
        <v>4669082</v>
      </c>
      <c r="F89" s="50"/>
      <c r="G89" s="51"/>
      <c r="H89" s="50"/>
      <c r="I89" s="50"/>
      <c r="J89" s="50"/>
      <c r="K89" s="50"/>
      <c r="L89" s="50"/>
      <c r="M89" s="50">
        <v>0</v>
      </c>
      <c r="N89" s="50"/>
      <c r="O89" s="52">
        <v>4669082</v>
      </c>
      <c r="P89" s="49"/>
      <c r="Q89" s="49">
        <v>0</v>
      </c>
      <c r="R89" s="49"/>
      <c r="S89" s="49"/>
      <c r="T89" s="49">
        <v>830960</v>
      </c>
      <c r="U89" s="49"/>
      <c r="V89" s="49"/>
      <c r="W89" s="49"/>
      <c r="X89" s="49">
        <v>0</v>
      </c>
      <c r="Y89" s="52">
        <v>830960</v>
      </c>
      <c r="Z89" s="53">
        <v>18374933</v>
      </c>
      <c r="AA89" s="54">
        <v>5500042</v>
      </c>
    </row>
    <row r="90" spans="1:27" ht="16.5">
      <c r="A90" s="33" t="s">
        <v>168</v>
      </c>
      <c r="B90" s="47"/>
      <c r="C90" s="47"/>
      <c r="D90" s="55" t="s">
        <v>104</v>
      </c>
      <c r="E90" s="56">
        <v>1244524</v>
      </c>
      <c r="F90" s="57">
        <v>686260</v>
      </c>
      <c r="G90" s="58">
        <v>54138</v>
      </c>
      <c r="H90" s="57"/>
      <c r="I90" s="57"/>
      <c r="J90" s="57">
        <v>75000</v>
      </c>
      <c r="K90" s="57">
        <v>187243</v>
      </c>
      <c r="L90" s="57">
        <v>0</v>
      </c>
      <c r="M90" s="57">
        <v>1594306</v>
      </c>
      <c r="N90" s="57">
        <v>4681819</v>
      </c>
      <c r="O90" s="52">
        <v>8523290</v>
      </c>
      <c r="P90" s="56"/>
      <c r="Q90" s="56">
        <v>30000</v>
      </c>
      <c r="R90" s="56">
        <v>1710000</v>
      </c>
      <c r="S90" s="56">
        <v>0</v>
      </c>
      <c r="T90" s="56">
        <v>1802157</v>
      </c>
      <c r="U90" s="56">
        <v>35000</v>
      </c>
      <c r="V90" s="56">
        <v>0</v>
      </c>
      <c r="W90" s="56"/>
      <c r="X90" s="56">
        <v>118776</v>
      </c>
      <c r="Y90" s="52">
        <v>3695933</v>
      </c>
      <c r="Z90" s="59"/>
      <c r="AA90" s="54">
        <v>12219223</v>
      </c>
    </row>
    <row r="91" spans="1:27" ht="16.5">
      <c r="A91" s="33" t="s">
        <v>168</v>
      </c>
      <c r="B91" s="47"/>
      <c r="C91" s="47"/>
      <c r="D91" s="60" t="s">
        <v>105</v>
      </c>
      <c r="E91" s="61">
        <v>0</v>
      </c>
      <c r="F91" s="62"/>
      <c r="G91" s="63"/>
      <c r="H91" s="62">
        <v>589004</v>
      </c>
      <c r="I91" s="62"/>
      <c r="J91" s="62"/>
      <c r="K91" s="62"/>
      <c r="L91" s="62"/>
      <c r="M91" s="62"/>
      <c r="N91" s="62"/>
      <c r="O91" s="52">
        <v>589004</v>
      </c>
      <c r="P91" s="61">
        <v>107342</v>
      </c>
      <c r="Q91" s="61"/>
      <c r="R91" s="61"/>
      <c r="S91" s="61"/>
      <c r="T91" s="61"/>
      <c r="U91" s="61"/>
      <c r="V91" s="61"/>
      <c r="W91" s="61"/>
      <c r="X91" s="61">
        <v>66664</v>
      </c>
      <c r="Y91" s="52">
        <v>66664</v>
      </c>
      <c r="Z91" s="59"/>
      <c r="AA91" s="54">
        <v>655668</v>
      </c>
    </row>
    <row r="92" spans="1:27" ht="16.5" customHeight="1">
      <c r="A92" s="33" t="s">
        <v>170</v>
      </c>
      <c r="B92" s="47" t="s">
        <v>171</v>
      </c>
      <c r="C92" s="47" t="s">
        <v>172</v>
      </c>
      <c r="D92" s="48" t="s">
        <v>103</v>
      </c>
      <c r="E92" s="49">
        <v>1231804</v>
      </c>
      <c r="F92" s="50"/>
      <c r="G92" s="51"/>
      <c r="H92" s="50"/>
      <c r="I92" s="50"/>
      <c r="J92" s="50"/>
      <c r="K92" s="50"/>
      <c r="L92" s="50"/>
      <c r="M92" s="50">
        <v>0</v>
      </c>
      <c r="N92" s="50"/>
      <c r="O92" s="52">
        <v>1231804</v>
      </c>
      <c r="P92" s="49"/>
      <c r="Q92" s="49">
        <v>0</v>
      </c>
      <c r="R92" s="49"/>
      <c r="S92" s="49"/>
      <c r="T92" s="49">
        <v>0</v>
      </c>
      <c r="U92" s="49"/>
      <c r="V92" s="49"/>
      <c r="W92" s="49"/>
      <c r="X92" s="49">
        <v>0</v>
      </c>
      <c r="Y92" s="52">
        <v>0</v>
      </c>
      <c r="Z92" s="53">
        <v>2621116</v>
      </c>
      <c r="AA92" s="54">
        <v>1231804</v>
      </c>
    </row>
    <row r="93" spans="1:27" ht="16.5">
      <c r="A93" s="33" t="s">
        <v>170</v>
      </c>
      <c r="B93" s="47"/>
      <c r="C93" s="47"/>
      <c r="D93" s="55" t="s">
        <v>104</v>
      </c>
      <c r="E93" s="56">
        <v>609073</v>
      </c>
      <c r="F93" s="57">
        <v>98915</v>
      </c>
      <c r="G93" s="58">
        <v>0</v>
      </c>
      <c r="H93" s="57"/>
      <c r="I93" s="57">
        <v>80000</v>
      </c>
      <c r="J93" s="57">
        <v>0</v>
      </c>
      <c r="K93" s="57">
        <v>114422</v>
      </c>
      <c r="L93" s="57">
        <v>0</v>
      </c>
      <c r="M93" s="57">
        <v>0</v>
      </c>
      <c r="N93" s="57">
        <v>344508</v>
      </c>
      <c r="O93" s="52">
        <v>1246918</v>
      </c>
      <c r="P93" s="56"/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0</v>
      </c>
      <c r="W93" s="56"/>
      <c r="X93" s="56">
        <v>142394</v>
      </c>
      <c r="Y93" s="52">
        <v>142394</v>
      </c>
      <c r="Z93" s="59"/>
      <c r="AA93" s="54">
        <v>1389312</v>
      </c>
    </row>
    <row r="94" spans="1:27" ht="16.5">
      <c r="A94" s="33" t="s">
        <v>170</v>
      </c>
      <c r="B94" s="47"/>
      <c r="C94" s="47"/>
      <c r="D94" s="60" t="s">
        <v>105</v>
      </c>
      <c r="E94" s="61">
        <v>0</v>
      </c>
      <c r="F94" s="62"/>
      <c r="G94" s="63"/>
      <c r="H94" s="62">
        <v>0</v>
      </c>
      <c r="I94" s="62"/>
      <c r="J94" s="62"/>
      <c r="K94" s="62"/>
      <c r="L94" s="62"/>
      <c r="M94" s="62"/>
      <c r="N94" s="62"/>
      <c r="O94" s="52">
        <v>0</v>
      </c>
      <c r="P94" s="61">
        <v>0</v>
      </c>
      <c r="Q94" s="61"/>
      <c r="R94" s="61"/>
      <c r="S94" s="61"/>
      <c r="T94" s="61"/>
      <c r="U94" s="61"/>
      <c r="V94" s="61"/>
      <c r="W94" s="61"/>
      <c r="X94" s="61">
        <v>0</v>
      </c>
      <c r="Y94" s="52">
        <v>0</v>
      </c>
      <c r="Z94" s="59"/>
      <c r="AA94" s="54">
        <v>0</v>
      </c>
    </row>
    <row r="95" spans="1:27" ht="16.5" customHeight="1">
      <c r="A95" s="33" t="s">
        <v>173</v>
      </c>
      <c r="B95" s="47" t="s">
        <v>171</v>
      </c>
      <c r="C95" s="47" t="s">
        <v>174</v>
      </c>
      <c r="D95" s="48" t="s">
        <v>103</v>
      </c>
      <c r="E95" s="49">
        <v>974680</v>
      </c>
      <c r="F95" s="50"/>
      <c r="G95" s="51"/>
      <c r="H95" s="50"/>
      <c r="I95" s="50"/>
      <c r="J95" s="50"/>
      <c r="K95" s="50"/>
      <c r="L95" s="50"/>
      <c r="M95" s="50">
        <v>0</v>
      </c>
      <c r="N95" s="50"/>
      <c r="O95" s="52">
        <v>974680</v>
      </c>
      <c r="P95" s="49"/>
      <c r="Q95" s="49">
        <v>0</v>
      </c>
      <c r="R95" s="49"/>
      <c r="S95" s="49"/>
      <c r="T95" s="49">
        <v>0</v>
      </c>
      <c r="U95" s="49"/>
      <c r="V95" s="49"/>
      <c r="W95" s="49"/>
      <c r="X95" s="49">
        <v>0</v>
      </c>
      <c r="Y95" s="52">
        <v>0</v>
      </c>
      <c r="Z95" s="53">
        <v>3881604</v>
      </c>
      <c r="AA95" s="54">
        <v>974680</v>
      </c>
    </row>
    <row r="96" spans="1:27" ht="16.5">
      <c r="A96" s="33" t="s">
        <v>173</v>
      </c>
      <c r="B96" s="47"/>
      <c r="C96" s="47"/>
      <c r="D96" s="55" t="s">
        <v>104</v>
      </c>
      <c r="E96" s="56">
        <v>257025</v>
      </c>
      <c r="F96" s="57">
        <v>757431</v>
      </c>
      <c r="G96" s="58">
        <v>0</v>
      </c>
      <c r="H96" s="57"/>
      <c r="I96" s="57"/>
      <c r="J96" s="57">
        <v>0</v>
      </c>
      <c r="K96" s="57">
        <v>152000</v>
      </c>
      <c r="L96" s="57">
        <v>0</v>
      </c>
      <c r="M96" s="57">
        <v>36884</v>
      </c>
      <c r="N96" s="57">
        <v>933659</v>
      </c>
      <c r="O96" s="52">
        <v>2136999</v>
      </c>
      <c r="P96" s="56"/>
      <c r="Q96" s="56">
        <v>158852</v>
      </c>
      <c r="R96" s="56">
        <v>0</v>
      </c>
      <c r="S96" s="56">
        <v>0</v>
      </c>
      <c r="T96" s="56">
        <v>193704</v>
      </c>
      <c r="U96" s="56">
        <v>0</v>
      </c>
      <c r="V96" s="56">
        <v>0</v>
      </c>
      <c r="W96" s="56"/>
      <c r="X96" s="56">
        <v>417369</v>
      </c>
      <c r="Y96" s="52">
        <v>769925</v>
      </c>
      <c r="Z96" s="59"/>
      <c r="AA96" s="54">
        <v>2906924</v>
      </c>
    </row>
    <row r="97" spans="1:27" ht="16.5">
      <c r="A97" s="33" t="s">
        <v>173</v>
      </c>
      <c r="B97" s="47"/>
      <c r="C97" s="47"/>
      <c r="D97" s="60" t="s">
        <v>105</v>
      </c>
      <c r="E97" s="61">
        <v>0</v>
      </c>
      <c r="F97" s="62"/>
      <c r="G97" s="63"/>
      <c r="H97" s="62">
        <v>0</v>
      </c>
      <c r="I97" s="62"/>
      <c r="J97" s="62"/>
      <c r="K97" s="62"/>
      <c r="L97" s="62"/>
      <c r="M97" s="62"/>
      <c r="N97" s="62"/>
      <c r="O97" s="52">
        <v>0</v>
      </c>
      <c r="P97" s="61">
        <v>0</v>
      </c>
      <c r="Q97" s="61"/>
      <c r="R97" s="61"/>
      <c r="S97" s="61"/>
      <c r="T97" s="61"/>
      <c r="U97" s="61"/>
      <c r="V97" s="61"/>
      <c r="W97" s="61"/>
      <c r="X97" s="61">
        <v>0</v>
      </c>
      <c r="Y97" s="52">
        <v>0</v>
      </c>
      <c r="Z97" s="59"/>
      <c r="AA97" s="54">
        <v>0</v>
      </c>
    </row>
    <row r="98" spans="1:27" ht="16.5" customHeight="1">
      <c r="A98" s="33" t="s">
        <v>175</v>
      </c>
      <c r="B98" s="47" t="s">
        <v>171</v>
      </c>
      <c r="C98" s="47" t="s">
        <v>176</v>
      </c>
      <c r="D98" s="48" t="s">
        <v>103</v>
      </c>
      <c r="E98" s="49">
        <v>601356</v>
      </c>
      <c r="F98" s="50"/>
      <c r="G98" s="51"/>
      <c r="H98" s="50"/>
      <c r="I98" s="50"/>
      <c r="J98" s="50"/>
      <c r="K98" s="50"/>
      <c r="L98" s="50"/>
      <c r="M98" s="50">
        <v>495000</v>
      </c>
      <c r="N98" s="50"/>
      <c r="O98" s="52">
        <v>1096356</v>
      </c>
      <c r="P98" s="49"/>
      <c r="Q98" s="49">
        <v>0</v>
      </c>
      <c r="R98" s="49"/>
      <c r="S98" s="49"/>
      <c r="T98" s="49">
        <v>0</v>
      </c>
      <c r="U98" s="49"/>
      <c r="V98" s="49"/>
      <c r="W98" s="49"/>
      <c r="X98" s="49">
        <v>0</v>
      </c>
      <c r="Y98" s="52">
        <v>0</v>
      </c>
      <c r="Z98" s="53">
        <v>9636935</v>
      </c>
      <c r="AA98" s="54">
        <v>1096356</v>
      </c>
    </row>
    <row r="99" spans="1:27" ht="16.5">
      <c r="A99" s="33" t="s">
        <v>175</v>
      </c>
      <c r="B99" s="47"/>
      <c r="C99" s="47"/>
      <c r="D99" s="55" t="s">
        <v>104</v>
      </c>
      <c r="E99" s="56">
        <v>4289468</v>
      </c>
      <c r="F99" s="57">
        <v>881898</v>
      </c>
      <c r="G99" s="58">
        <v>209843</v>
      </c>
      <c r="H99" s="57"/>
      <c r="I99" s="57"/>
      <c r="J99" s="57">
        <v>500</v>
      </c>
      <c r="K99" s="57">
        <v>151782</v>
      </c>
      <c r="L99" s="57">
        <v>0</v>
      </c>
      <c r="M99" s="57">
        <v>106100</v>
      </c>
      <c r="N99" s="57">
        <v>2565362</v>
      </c>
      <c r="O99" s="52">
        <v>8204953</v>
      </c>
      <c r="P99" s="56"/>
      <c r="Q99" s="56">
        <v>0</v>
      </c>
      <c r="R99" s="56">
        <v>0</v>
      </c>
      <c r="S99" s="56">
        <v>0</v>
      </c>
      <c r="T99" s="56">
        <v>168230</v>
      </c>
      <c r="U99" s="56">
        <v>0</v>
      </c>
      <c r="V99" s="56">
        <v>0</v>
      </c>
      <c r="W99" s="56"/>
      <c r="X99" s="56">
        <v>0</v>
      </c>
      <c r="Y99" s="52">
        <v>168230</v>
      </c>
      <c r="Z99" s="59"/>
      <c r="AA99" s="54">
        <v>8373183</v>
      </c>
    </row>
    <row r="100" spans="1:27" ht="16.5">
      <c r="A100" s="33" t="s">
        <v>175</v>
      </c>
      <c r="B100" s="47"/>
      <c r="C100" s="47"/>
      <c r="D100" s="60" t="s">
        <v>105</v>
      </c>
      <c r="E100" s="61">
        <v>44414</v>
      </c>
      <c r="F100" s="62"/>
      <c r="G100" s="63"/>
      <c r="H100" s="62">
        <v>122982</v>
      </c>
      <c r="I100" s="62"/>
      <c r="J100" s="62"/>
      <c r="K100" s="62"/>
      <c r="L100" s="62"/>
      <c r="M100" s="62"/>
      <c r="N100" s="62"/>
      <c r="O100" s="52">
        <v>167396</v>
      </c>
      <c r="P100" s="61">
        <v>0</v>
      </c>
      <c r="Q100" s="61"/>
      <c r="R100" s="61"/>
      <c r="S100" s="61"/>
      <c r="T100" s="61"/>
      <c r="U100" s="61"/>
      <c r="V100" s="61"/>
      <c r="W100" s="61"/>
      <c r="X100" s="61">
        <v>0</v>
      </c>
      <c r="Y100" s="52">
        <v>0</v>
      </c>
      <c r="Z100" s="59"/>
      <c r="AA100" s="54">
        <v>167396</v>
      </c>
    </row>
    <row r="101" spans="1:27" ht="16.5" customHeight="1">
      <c r="A101" s="33" t="s">
        <v>177</v>
      </c>
      <c r="B101" s="47" t="s">
        <v>171</v>
      </c>
      <c r="C101" s="47" t="s">
        <v>178</v>
      </c>
      <c r="D101" s="48" t="s">
        <v>103</v>
      </c>
      <c r="E101" s="49">
        <v>2489423</v>
      </c>
      <c r="F101" s="50"/>
      <c r="G101" s="51"/>
      <c r="H101" s="50"/>
      <c r="I101" s="50"/>
      <c r="J101" s="50"/>
      <c r="K101" s="50"/>
      <c r="L101" s="50"/>
      <c r="M101" s="50">
        <v>0</v>
      </c>
      <c r="N101" s="50"/>
      <c r="O101" s="52">
        <v>2489423</v>
      </c>
      <c r="P101" s="49"/>
      <c r="Q101" s="49">
        <v>0</v>
      </c>
      <c r="R101" s="49"/>
      <c r="S101" s="49"/>
      <c r="T101" s="49">
        <v>1832000</v>
      </c>
      <c r="U101" s="49"/>
      <c r="V101" s="49"/>
      <c r="W101" s="49"/>
      <c r="X101" s="49">
        <v>0</v>
      </c>
      <c r="Y101" s="52">
        <v>1832000</v>
      </c>
      <c r="Z101" s="53">
        <v>10284409</v>
      </c>
      <c r="AA101" s="54">
        <v>4321423</v>
      </c>
    </row>
    <row r="102" spans="1:27" ht="16.5">
      <c r="A102" s="33" t="s">
        <v>177</v>
      </c>
      <c r="B102" s="47"/>
      <c r="C102" s="47"/>
      <c r="D102" s="55" t="s">
        <v>104</v>
      </c>
      <c r="E102" s="56">
        <v>923464</v>
      </c>
      <c r="F102" s="57">
        <v>852831</v>
      </c>
      <c r="G102" s="58">
        <v>0</v>
      </c>
      <c r="H102" s="57"/>
      <c r="I102" s="57"/>
      <c r="J102" s="57">
        <v>4000</v>
      </c>
      <c r="K102" s="57">
        <v>167600</v>
      </c>
      <c r="L102" s="57">
        <v>0</v>
      </c>
      <c r="M102" s="57">
        <v>78262</v>
      </c>
      <c r="N102" s="57">
        <v>2541769</v>
      </c>
      <c r="O102" s="52">
        <v>4567926</v>
      </c>
      <c r="P102" s="56"/>
      <c r="Q102" s="56">
        <v>0</v>
      </c>
      <c r="R102" s="56">
        <v>120000</v>
      </c>
      <c r="S102" s="56">
        <v>0</v>
      </c>
      <c r="T102" s="56">
        <v>303592</v>
      </c>
      <c r="U102" s="56">
        <v>40000</v>
      </c>
      <c r="V102" s="56">
        <v>0</v>
      </c>
      <c r="W102" s="56">
        <v>300000</v>
      </c>
      <c r="X102" s="56">
        <v>75568</v>
      </c>
      <c r="Y102" s="52">
        <v>839160</v>
      </c>
      <c r="Z102" s="59"/>
      <c r="AA102" s="54">
        <v>5407086</v>
      </c>
    </row>
    <row r="103" spans="1:27" ht="21" customHeight="1">
      <c r="A103" s="33" t="s">
        <v>177</v>
      </c>
      <c r="B103" s="47"/>
      <c r="C103" s="47"/>
      <c r="D103" s="60" t="s">
        <v>105</v>
      </c>
      <c r="E103" s="61">
        <v>0</v>
      </c>
      <c r="F103" s="62"/>
      <c r="G103" s="63"/>
      <c r="H103" s="62">
        <v>555900</v>
      </c>
      <c r="I103" s="62"/>
      <c r="J103" s="62"/>
      <c r="K103" s="62"/>
      <c r="L103" s="62"/>
      <c r="M103" s="62"/>
      <c r="N103" s="62"/>
      <c r="O103" s="52">
        <v>555900</v>
      </c>
      <c r="P103" s="61">
        <v>166003</v>
      </c>
      <c r="Q103" s="61"/>
      <c r="R103" s="61"/>
      <c r="S103" s="61"/>
      <c r="T103" s="61"/>
      <c r="U103" s="61"/>
      <c r="V103" s="61"/>
      <c r="W103" s="61"/>
      <c r="X103" s="61">
        <v>0</v>
      </c>
      <c r="Y103" s="52">
        <v>0</v>
      </c>
      <c r="Z103" s="59"/>
      <c r="AA103" s="54">
        <v>555900</v>
      </c>
    </row>
    <row r="104" spans="1:27" ht="16.5" customHeight="1">
      <c r="A104" s="33" t="s">
        <v>179</v>
      </c>
      <c r="B104" s="47" t="s">
        <v>171</v>
      </c>
      <c r="C104" s="47" t="s">
        <v>180</v>
      </c>
      <c r="D104" s="48" t="s">
        <v>103</v>
      </c>
      <c r="E104" s="49">
        <v>192063</v>
      </c>
      <c r="F104" s="50"/>
      <c r="G104" s="51"/>
      <c r="H104" s="50"/>
      <c r="I104" s="50"/>
      <c r="J104" s="50"/>
      <c r="K104" s="50"/>
      <c r="L104" s="50"/>
      <c r="M104" s="50">
        <v>0</v>
      </c>
      <c r="N104" s="50"/>
      <c r="O104" s="52">
        <v>192063</v>
      </c>
      <c r="P104" s="49"/>
      <c r="Q104" s="49">
        <v>0</v>
      </c>
      <c r="R104" s="49"/>
      <c r="S104" s="49"/>
      <c r="T104" s="49">
        <v>0</v>
      </c>
      <c r="U104" s="49"/>
      <c r="V104" s="49"/>
      <c r="W104" s="49"/>
      <c r="X104" s="49">
        <v>0</v>
      </c>
      <c r="Y104" s="52">
        <v>0</v>
      </c>
      <c r="Z104" s="53">
        <v>1072010</v>
      </c>
      <c r="AA104" s="54">
        <v>192063</v>
      </c>
    </row>
    <row r="105" spans="1:27" ht="16.5">
      <c r="A105" s="33" t="s">
        <v>179</v>
      </c>
      <c r="B105" s="47"/>
      <c r="C105" s="47"/>
      <c r="D105" s="55" t="s">
        <v>104</v>
      </c>
      <c r="E105" s="56">
        <v>323584</v>
      </c>
      <c r="F105" s="57">
        <v>85717</v>
      </c>
      <c r="G105" s="58">
        <v>0</v>
      </c>
      <c r="H105" s="57"/>
      <c r="I105" s="57"/>
      <c r="J105" s="57">
        <v>0</v>
      </c>
      <c r="K105" s="57">
        <v>39000</v>
      </c>
      <c r="L105" s="57">
        <v>0</v>
      </c>
      <c r="M105" s="57">
        <v>0</v>
      </c>
      <c r="N105" s="57">
        <v>163735</v>
      </c>
      <c r="O105" s="52">
        <v>612036</v>
      </c>
      <c r="P105" s="56"/>
      <c r="Q105" s="56">
        <v>247156</v>
      </c>
      <c r="R105" s="56">
        <v>0</v>
      </c>
      <c r="S105" s="56">
        <v>0</v>
      </c>
      <c r="T105" s="56">
        <v>0</v>
      </c>
      <c r="U105" s="56">
        <v>0</v>
      </c>
      <c r="V105" s="56">
        <v>0</v>
      </c>
      <c r="W105" s="56"/>
      <c r="X105" s="56">
        <v>17333</v>
      </c>
      <c r="Y105" s="52">
        <v>264489</v>
      </c>
      <c r="Z105" s="59"/>
      <c r="AA105" s="54">
        <v>876525</v>
      </c>
    </row>
    <row r="106" spans="1:27" ht="16.5">
      <c r="A106" s="33" t="s">
        <v>179</v>
      </c>
      <c r="B106" s="47"/>
      <c r="C106" s="47"/>
      <c r="D106" s="60" t="s">
        <v>105</v>
      </c>
      <c r="E106" s="61">
        <v>3422</v>
      </c>
      <c r="F106" s="62"/>
      <c r="G106" s="63"/>
      <c r="H106" s="62">
        <v>0</v>
      </c>
      <c r="I106" s="62"/>
      <c r="J106" s="62"/>
      <c r="K106" s="62"/>
      <c r="L106" s="62"/>
      <c r="M106" s="62"/>
      <c r="N106" s="62"/>
      <c r="O106" s="52">
        <v>3422</v>
      </c>
      <c r="P106" s="61">
        <v>42320</v>
      </c>
      <c r="Q106" s="61"/>
      <c r="R106" s="61"/>
      <c r="S106" s="61"/>
      <c r="T106" s="61"/>
      <c r="U106" s="61"/>
      <c r="V106" s="61"/>
      <c r="W106" s="61"/>
      <c r="X106" s="61">
        <v>0</v>
      </c>
      <c r="Y106" s="52">
        <v>0</v>
      </c>
      <c r="Z106" s="59"/>
      <c r="AA106" s="54">
        <v>3422</v>
      </c>
    </row>
    <row r="107" spans="1:27" ht="16.5" customHeight="1">
      <c r="A107" s="33" t="s">
        <v>181</v>
      </c>
      <c r="B107" s="47" t="s">
        <v>171</v>
      </c>
      <c r="C107" s="47" t="s">
        <v>182</v>
      </c>
      <c r="D107" s="48" t="s">
        <v>103</v>
      </c>
      <c r="E107" s="49">
        <v>681421</v>
      </c>
      <c r="F107" s="50"/>
      <c r="G107" s="51"/>
      <c r="H107" s="50"/>
      <c r="I107" s="50"/>
      <c r="J107" s="50"/>
      <c r="K107" s="50"/>
      <c r="L107" s="50"/>
      <c r="M107" s="50">
        <v>0</v>
      </c>
      <c r="N107" s="50"/>
      <c r="O107" s="52">
        <v>681421</v>
      </c>
      <c r="P107" s="49"/>
      <c r="Q107" s="49">
        <v>0</v>
      </c>
      <c r="R107" s="49"/>
      <c r="S107" s="49"/>
      <c r="T107" s="49">
        <v>0</v>
      </c>
      <c r="U107" s="49"/>
      <c r="V107" s="49"/>
      <c r="W107" s="49"/>
      <c r="X107" s="49">
        <v>0</v>
      </c>
      <c r="Y107" s="52">
        <v>0</v>
      </c>
      <c r="Z107" s="53">
        <v>3648355</v>
      </c>
      <c r="AA107" s="54">
        <v>681421</v>
      </c>
    </row>
    <row r="108" spans="1:27" ht="16.5">
      <c r="A108" s="33" t="s">
        <v>181</v>
      </c>
      <c r="B108" s="47"/>
      <c r="C108" s="47"/>
      <c r="D108" s="55" t="s">
        <v>104</v>
      </c>
      <c r="E108" s="56">
        <v>484748</v>
      </c>
      <c r="F108" s="57">
        <v>1091453</v>
      </c>
      <c r="G108" s="58">
        <v>0</v>
      </c>
      <c r="H108" s="57"/>
      <c r="I108" s="57"/>
      <c r="J108" s="57">
        <v>45500</v>
      </c>
      <c r="K108" s="57">
        <v>42600</v>
      </c>
      <c r="L108" s="57">
        <v>0</v>
      </c>
      <c r="M108" s="57">
        <v>75596</v>
      </c>
      <c r="N108" s="57">
        <v>865548</v>
      </c>
      <c r="O108" s="52">
        <v>2605445</v>
      </c>
      <c r="P108" s="56"/>
      <c r="Q108" s="56">
        <v>0</v>
      </c>
      <c r="R108" s="56">
        <v>0</v>
      </c>
      <c r="S108" s="56">
        <v>0</v>
      </c>
      <c r="T108" s="56">
        <v>0</v>
      </c>
      <c r="U108" s="56">
        <v>30000</v>
      </c>
      <c r="V108" s="56">
        <v>0</v>
      </c>
      <c r="W108" s="56"/>
      <c r="X108" s="56">
        <v>3264</v>
      </c>
      <c r="Y108" s="52">
        <v>33264</v>
      </c>
      <c r="Z108" s="59"/>
      <c r="AA108" s="54">
        <v>2638709</v>
      </c>
    </row>
    <row r="109" spans="1:27" ht="16.5">
      <c r="A109" s="33" t="s">
        <v>181</v>
      </c>
      <c r="B109" s="47"/>
      <c r="C109" s="47"/>
      <c r="D109" s="60" t="s">
        <v>105</v>
      </c>
      <c r="E109" s="61">
        <v>34143</v>
      </c>
      <c r="F109" s="62"/>
      <c r="G109" s="63"/>
      <c r="H109" s="62">
        <v>294082</v>
      </c>
      <c r="I109" s="62"/>
      <c r="J109" s="62"/>
      <c r="K109" s="62"/>
      <c r="L109" s="62"/>
      <c r="M109" s="62"/>
      <c r="N109" s="62"/>
      <c r="O109" s="52">
        <v>328225</v>
      </c>
      <c r="P109" s="61">
        <v>0</v>
      </c>
      <c r="Q109" s="61"/>
      <c r="R109" s="61"/>
      <c r="S109" s="61"/>
      <c r="T109" s="61"/>
      <c r="U109" s="61"/>
      <c r="V109" s="61"/>
      <c r="W109" s="61"/>
      <c r="X109" s="61">
        <v>0</v>
      </c>
      <c r="Y109" s="52">
        <v>0</v>
      </c>
      <c r="Z109" s="59"/>
      <c r="AA109" s="54">
        <v>328225</v>
      </c>
    </row>
    <row r="110" spans="1:27" ht="16.5" customHeight="1">
      <c r="A110" s="33" t="s">
        <v>183</v>
      </c>
      <c r="B110" s="47" t="s">
        <v>171</v>
      </c>
      <c r="C110" s="47" t="s">
        <v>184</v>
      </c>
      <c r="D110" s="48" t="s">
        <v>103</v>
      </c>
      <c r="E110" s="49">
        <v>530544</v>
      </c>
      <c r="F110" s="50"/>
      <c r="G110" s="51"/>
      <c r="H110" s="50"/>
      <c r="I110" s="50"/>
      <c r="J110" s="50"/>
      <c r="K110" s="50"/>
      <c r="L110" s="50"/>
      <c r="M110" s="50">
        <v>0</v>
      </c>
      <c r="N110" s="50"/>
      <c r="O110" s="52">
        <v>530544</v>
      </c>
      <c r="P110" s="49"/>
      <c r="Q110" s="49">
        <v>0</v>
      </c>
      <c r="R110" s="49"/>
      <c r="S110" s="49"/>
      <c r="T110" s="49">
        <v>0</v>
      </c>
      <c r="U110" s="49"/>
      <c r="V110" s="49"/>
      <c r="W110" s="49"/>
      <c r="X110" s="49">
        <v>0</v>
      </c>
      <c r="Y110" s="52">
        <v>0</v>
      </c>
      <c r="Z110" s="53">
        <v>2711092</v>
      </c>
      <c r="AA110" s="54">
        <v>530544</v>
      </c>
    </row>
    <row r="111" spans="1:27" ht="16.5">
      <c r="A111" s="33" t="s">
        <v>183</v>
      </c>
      <c r="B111" s="47"/>
      <c r="C111" s="47"/>
      <c r="D111" s="55" t="s">
        <v>104</v>
      </c>
      <c r="E111" s="56">
        <v>152497</v>
      </c>
      <c r="F111" s="57">
        <v>283935</v>
      </c>
      <c r="G111" s="58">
        <v>0</v>
      </c>
      <c r="H111" s="57"/>
      <c r="I111" s="57"/>
      <c r="J111" s="57">
        <v>25050</v>
      </c>
      <c r="K111" s="57">
        <v>31500</v>
      </c>
      <c r="L111" s="57">
        <v>0</v>
      </c>
      <c r="M111" s="57">
        <v>197942</v>
      </c>
      <c r="N111" s="57">
        <v>782851</v>
      </c>
      <c r="O111" s="52">
        <v>1473775</v>
      </c>
      <c r="P111" s="56"/>
      <c r="Q111" s="56">
        <v>0</v>
      </c>
      <c r="R111" s="56">
        <v>0</v>
      </c>
      <c r="S111" s="56">
        <v>44207</v>
      </c>
      <c r="T111" s="56">
        <v>104679</v>
      </c>
      <c r="U111" s="56">
        <v>40000</v>
      </c>
      <c r="V111" s="56">
        <v>0</v>
      </c>
      <c r="W111" s="56"/>
      <c r="X111" s="56">
        <v>234181</v>
      </c>
      <c r="Y111" s="52">
        <v>423067</v>
      </c>
      <c r="Z111" s="59"/>
      <c r="AA111" s="54">
        <v>1896842</v>
      </c>
    </row>
    <row r="112" spans="1:27" ht="16.5">
      <c r="A112" s="33" t="s">
        <v>183</v>
      </c>
      <c r="B112" s="47"/>
      <c r="C112" s="47"/>
      <c r="D112" s="60" t="s">
        <v>105</v>
      </c>
      <c r="E112" s="61">
        <v>0</v>
      </c>
      <c r="F112" s="62"/>
      <c r="G112" s="63"/>
      <c r="H112" s="62">
        <v>283706</v>
      </c>
      <c r="I112" s="62"/>
      <c r="J112" s="62"/>
      <c r="K112" s="62"/>
      <c r="L112" s="62"/>
      <c r="M112" s="62"/>
      <c r="N112" s="62"/>
      <c r="O112" s="52">
        <v>283706</v>
      </c>
      <c r="P112" s="61">
        <v>0</v>
      </c>
      <c r="Q112" s="61"/>
      <c r="R112" s="61"/>
      <c r="S112" s="61"/>
      <c r="T112" s="61"/>
      <c r="U112" s="61"/>
      <c r="V112" s="61"/>
      <c r="W112" s="61"/>
      <c r="X112" s="61">
        <v>0</v>
      </c>
      <c r="Y112" s="52">
        <v>0</v>
      </c>
      <c r="Z112" s="59"/>
      <c r="AA112" s="54">
        <v>283706</v>
      </c>
    </row>
    <row r="113" spans="1:27" ht="16.5" customHeight="1">
      <c r="A113" s="33" t="s">
        <v>185</v>
      </c>
      <c r="B113" s="47" t="s">
        <v>171</v>
      </c>
      <c r="C113" s="47" t="s">
        <v>186</v>
      </c>
      <c r="D113" s="48" t="s">
        <v>103</v>
      </c>
      <c r="E113" s="49">
        <v>1684633</v>
      </c>
      <c r="F113" s="50"/>
      <c r="G113" s="51"/>
      <c r="H113" s="50"/>
      <c r="I113" s="50"/>
      <c r="J113" s="50"/>
      <c r="K113" s="50"/>
      <c r="L113" s="50"/>
      <c r="M113" s="50">
        <v>0</v>
      </c>
      <c r="N113" s="50"/>
      <c r="O113" s="52">
        <v>1684633</v>
      </c>
      <c r="P113" s="49"/>
      <c r="Q113" s="49">
        <v>107500</v>
      </c>
      <c r="R113" s="49"/>
      <c r="S113" s="49"/>
      <c r="T113" s="49">
        <v>107569</v>
      </c>
      <c r="U113" s="49"/>
      <c r="V113" s="49"/>
      <c r="W113" s="49"/>
      <c r="X113" s="49">
        <v>0</v>
      </c>
      <c r="Y113" s="52">
        <v>215069</v>
      </c>
      <c r="Z113" s="53">
        <v>7988470</v>
      </c>
      <c r="AA113" s="54">
        <v>1899702</v>
      </c>
    </row>
    <row r="114" spans="1:27" ht="16.5">
      <c r="A114" s="33" t="s">
        <v>185</v>
      </c>
      <c r="B114" s="47"/>
      <c r="C114" s="47"/>
      <c r="D114" s="55" t="s">
        <v>104</v>
      </c>
      <c r="E114" s="56">
        <v>390538</v>
      </c>
      <c r="F114" s="57">
        <v>42909</v>
      </c>
      <c r="G114" s="58">
        <v>38588</v>
      </c>
      <c r="H114" s="57"/>
      <c r="I114" s="57"/>
      <c r="J114" s="57">
        <v>2000</v>
      </c>
      <c r="K114" s="57">
        <v>100520</v>
      </c>
      <c r="L114" s="57">
        <v>0</v>
      </c>
      <c r="M114" s="57">
        <v>282134</v>
      </c>
      <c r="N114" s="57">
        <v>1653790</v>
      </c>
      <c r="O114" s="52">
        <v>2510479</v>
      </c>
      <c r="P114" s="56"/>
      <c r="Q114" s="56">
        <v>1478253</v>
      </c>
      <c r="R114" s="56">
        <v>0</v>
      </c>
      <c r="S114" s="56">
        <v>0</v>
      </c>
      <c r="T114" s="56">
        <v>1715619</v>
      </c>
      <c r="U114" s="56">
        <v>0</v>
      </c>
      <c r="V114" s="56">
        <v>0</v>
      </c>
      <c r="W114" s="56"/>
      <c r="X114" s="56">
        <v>384417</v>
      </c>
      <c r="Y114" s="52">
        <v>3578289</v>
      </c>
      <c r="Z114" s="59"/>
      <c r="AA114" s="54">
        <v>6088768</v>
      </c>
    </row>
    <row r="115" spans="1:27" ht="16.5">
      <c r="A115" s="33" t="s">
        <v>185</v>
      </c>
      <c r="B115" s="47"/>
      <c r="C115" s="47"/>
      <c r="D115" s="60" t="s">
        <v>105</v>
      </c>
      <c r="E115" s="61">
        <v>0</v>
      </c>
      <c r="F115" s="62"/>
      <c r="G115" s="63"/>
      <c r="H115" s="62">
        <v>0</v>
      </c>
      <c r="I115" s="62"/>
      <c r="J115" s="62"/>
      <c r="K115" s="62"/>
      <c r="L115" s="62"/>
      <c r="M115" s="62"/>
      <c r="N115" s="62"/>
      <c r="O115" s="52">
        <v>0</v>
      </c>
      <c r="P115" s="61">
        <v>0</v>
      </c>
      <c r="Q115" s="61"/>
      <c r="R115" s="61"/>
      <c r="S115" s="61"/>
      <c r="T115" s="61"/>
      <c r="U115" s="61"/>
      <c r="V115" s="61"/>
      <c r="W115" s="61"/>
      <c r="X115" s="61">
        <v>0</v>
      </c>
      <c r="Y115" s="52">
        <v>0</v>
      </c>
      <c r="Z115" s="59"/>
      <c r="AA115" s="54">
        <v>0</v>
      </c>
    </row>
    <row r="116" spans="1:27" ht="33" customHeight="1">
      <c r="B116" s="60"/>
      <c r="C116" s="36"/>
      <c r="D116" s="60"/>
      <c r="E116" s="61">
        <v>149496236</v>
      </c>
      <c r="F116" s="61">
        <v>37643921</v>
      </c>
      <c r="G116" s="61">
        <v>2267979</v>
      </c>
      <c r="H116" s="61">
        <v>26279467</v>
      </c>
      <c r="I116" s="61">
        <v>3250000</v>
      </c>
      <c r="J116" s="61">
        <v>8975277</v>
      </c>
      <c r="K116" s="61">
        <v>9403757</v>
      </c>
      <c r="L116" s="61">
        <v>1994700</v>
      </c>
      <c r="M116" s="61">
        <v>38675549</v>
      </c>
      <c r="N116" s="61">
        <v>211344276</v>
      </c>
      <c r="O116" s="52">
        <v>489331162</v>
      </c>
      <c r="P116" s="61">
        <v>489099</v>
      </c>
      <c r="Q116" s="61">
        <v>80433114</v>
      </c>
      <c r="R116" s="61">
        <v>17635000</v>
      </c>
      <c r="S116" s="61">
        <v>3234982</v>
      </c>
      <c r="T116" s="61">
        <v>68576204</v>
      </c>
      <c r="U116" s="61">
        <v>6378000</v>
      </c>
      <c r="V116" s="61">
        <v>408186</v>
      </c>
      <c r="W116" s="61">
        <v>1900000</v>
      </c>
      <c r="X116" s="61">
        <v>11227202</v>
      </c>
      <c r="Y116" s="52">
        <v>189792688</v>
      </c>
      <c r="Z116" s="49">
        <v>679123850</v>
      </c>
    </row>
    <row r="117" spans="1:27">
      <c r="T117" s="54"/>
      <c r="U117" s="54"/>
      <c r="V117" s="54"/>
    </row>
    <row r="118" spans="1:27">
      <c r="C118" s="67" t="s">
        <v>187</v>
      </c>
      <c r="E118" s="71">
        <v>105715194</v>
      </c>
      <c r="F118" s="71">
        <v>0</v>
      </c>
      <c r="G118" s="71">
        <v>0</v>
      </c>
      <c r="H118" s="71">
        <v>0</v>
      </c>
      <c r="I118" s="71">
        <v>0</v>
      </c>
      <c r="J118" s="71">
        <v>0</v>
      </c>
      <c r="K118" s="71">
        <v>0</v>
      </c>
      <c r="L118" s="71">
        <v>0</v>
      </c>
      <c r="M118" s="71">
        <v>4907957</v>
      </c>
      <c r="N118" s="71">
        <v>0</v>
      </c>
      <c r="O118" s="71">
        <v>110623151</v>
      </c>
      <c r="P118" s="71">
        <v>0</v>
      </c>
      <c r="Q118" s="71">
        <v>39238213</v>
      </c>
      <c r="R118" s="71">
        <v>0</v>
      </c>
      <c r="S118" s="71">
        <v>0</v>
      </c>
      <c r="T118" s="71">
        <v>28737257</v>
      </c>
      <c r="U118" s="71">
        <v>0</v>
      </c>
      <c r="V118" s="71">
        <v>0</v>
      </c>
      <c r="W118" s="71">
        <v>0</v>
      </c>
      <c r="X118" s="71">
        <v>1065183</v>
      </c>
      <c r="Y118" s="71">
        <v>69040653</v>
      </c>
      <c r="Z118" s="71"/>
    </row>
    <row r="119" spans="1:27">
      <c r="C119" s="67" t="s">
        <v>188</v>
      </c>
      <c r="E119" s="71">
        <v>43143938</v>
      </c>
      <c r="F119" s="71">
        <v>37643921</v>
      </c>
      <c r="G119" s="71">
        <v>2267979</v>
      </c>
      <c r="H119" s="71">
        <v>0</v>
      </c>
      <c r="I119" s="71">
        <v>3250000</v>
      </c>
      <c r="J119" s="71">
        <v>8975277</v>
      </c>
      <c r="K119" s="71">
        <v>9403757</v>
      </c>
      <c r="L119" s="71">
        <v>1994700</v>
      </c>
      <c r="M119" s="71">
        <v>33767592</v>
      </c>
      <c r="N119" s="71">
        <v>211344276</v>
      </c>
      <c r="O119" s="71">
        <v>351791440</v>
      </c>
      <c r="P119" s="71">
        <v>0</v>
      </c>
      <c r="Q119" s="71">
        <v>41194901</v>
      </c>
      <c r="R119" s="71">
        <v>17635000</v>
      </c>
      <c r="S119" s="71">
        <v>3234982</v>
      </c>
      <c r="T119" s="71">
        <v>39838947</v>
      </c>
      <c r="U119" s="71">
        <v>6378000</v>
      </c>
      <c r="V119" s="71">
        <v>408186</v>
      </c>
      <c r="W119" s="71">
        <v>1900000</v>
      </c>
      <c r="X119" s="71">
        <v>9807107</v>
      </c>
      <c r="Y119" s="71">
        <v>120397123</v>
      </c>
      <c r="Z119" s="71"/>
    </row>
    <row r="120" spans="1:27">
      <c r="C120" s="67" t="s">
        <v>189</v>
      </c>
      <c r="E120" s="71">
        <v>637104</v>
      </c>
      <c r="F120" s="71">
        <v>0</v>
      </c>
      <c r="G120" s="71">
        <v>0</v>
      </c>
      <c r="H120" s="71">
        <v>26279467</v>
      </c>
      <c r="I120" s="71">
        <v>0</v>
      </c>
      <c r="J120" s="71">
        <v>0</v>
      </c>
      <c r="K120" s="71">
        <v>0</v>
      </c>
      <c r="L120" s="71">
        <v>0</v>
      </c>
      <c r="M120" s="71">
        <v>0</v>
      </c>
      <c r="N120" s="71">
        <v>0</v>
      </c>
      <c r="O120" s="71">
        <v>26916571</v>
      </c>
      <c r="P120" s="71">
        <v>489099</v>
      </c>
      <c r="Q120" s="71">
        <v>0</v>
      </c>
      <c r="R120" s="71">
        <v>0</v>
      </c>
      <c r="S120" s="71">
        <v>0</v>
      </c>
      <c r="T120" s="71">
        <v>0</v>
      </c>
      <c r="U120" s="71">
        <v>0</v>
      </c>
      <c r="V120" s="71">
        <v>0</v>
      </c>
      <c r="W120" s="71">
        <v>0</v>
      </c>
      <c r="X120" s="71">
        <v>354912</v>
      </c>
      <c r="Y120" s="71">
        <v>354912</v>
      </c>
      <c r="Z120" s="71"/>
    </row>
    <row r="121" spans="1:27">
      <c r="E121" s="72">
        <v>0</v>
      </c>
      <c r="F121" s="72">
        <v>0</v>
      </c>
      <c r="G121" s="72">
        <v>0</v>
      </c>
      <c r="H121" s="72">
        <v>0</v>
      </c>
      <c r="I121" s="72">
        <v>0</v>
      </c>
      <c r="J121" s="72">
        <v>0</v>
      </c>
      <c r="K121" s="72">
        <v>0</v>
      </c>
      <c r="L121" s="72">
        <v>0</v>
      </c>
      <c r="M121" s="72">
        <v>0</v>
      </c>
      <c r="N121" s="72">
        <v>0</v>
      </c>
      <c r="O121" s="72">
        <v>0</v>
      </c>
      <c r="P121" s="72">
        <v>0</v>
      </c>
      <c r="Q121" s="72">
        <v>0</v>
      </c>
      <c r="R121" s="72">
        <v>0</v>
      </c>
      <c r="S121" s="72">
        <v>0</v>
      </c>
      <c r="T121" s="72">
        <v>0</v>
      </c>
      <c r="U121" s="72">
        <v>0</v>
      </c>
      <c r="V121" s="72">
        <v>0</v>
      </c>
      <c r="W121" s="72">
        <v>0</v>
      </c>
      <c r="X121" s="72">
        <v>0</v>
      </c>
      <c r="Y121" s="72">
        <v>0</v>
      </c>
      <c r="Z121" s="72"/>
    </row>
  </sheetData>
  <autoFilter ref="A1:AA117"/>
  <phoneticPr fontId="3" type="noConversion"/>
  <pageMargins left="0.70866141732283472" right="0.70866141732283472" top="0.74803149606299213" bottom="0.74803149606299213" header="0.31496062992125984" footer="0.31496062992125984"/>
  <pageSetup paperSize="8" scale="91" fitToWidth="4" fitToHeight="3" orientation="landscape" r:id="rId1"/>
  <headerFooter>
    <oddFooter>第 &amp;P 頁，共 &amp;N 頁</oddFooter>
  </headerFooter>
  <rowBreaks count="1" manualBreakCount="1">
    <brk id="77" min="1" max="25" man="1"/>
  </rowBreaks>
  <colBreaks count="1" manualBreakCount="1">
    <brk id="15" max="11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101-彙整</vt:lpstr>
      <vt:lpstr>102-彙整</vt:lpstr>
      <vt:lpstr>103-全校彙整</vt:lpstr>
      <vt:lpstr>104-全校彙整</vt:lpstr>
      <vt:lpstr>'104-全校彙整'!Print_Area</vt:lpstr>
      <vt:lpstr>'101-彙整'!Print_Titles</vt:lpstr>
      <vt:lpstr>'102-彙整'!Print_Titles</vt:lpstr>
      <vt:lpstr>'104-全校彙整'!Print_Titles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2016-05-19T03:16:56Z</dcterms:created>
  <dcterms:modified xsi:type="dcterms:W3CDTF">2016-05-26T08:56:37Z</dcterms:modified>
</cp:coreProperties>
</file>